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660" activeTab="0"/>
  </bookViews>
  <sheets>
    <sheet name="Toan truong" sheetId="1" r:id="rId1"/>
    <sheet name="Đon vi tra luong" sheetId="2" r:id="rId2"/>
    <sheet name="Thing giang" sheetId="3" r:id="rId3"/>
    <sheet name="Nghi viec" sheetId="4" r:id="rId4"/>
  </sheets>
  <definedNames>
    <definedName name="_xlnm._FilterDatabase" localSheetId="1" hidden="1">'Đon vi tra luong'!$A$8:$BA$16</definedName>
    <definedName name="_xlnm._FilterDatabase" localSheetId="3" hidden="1">'Nghi viec'!$A$3:$BA$148</definedName>
    <definedName name="_xlnm._FilterDatabase" localSheetId="0" hidden="1">'Toan truong'!$A$9:$BA$430</definedName>
  </definedNames>
  <calcPr fullCalcOnLoad="1"/>
</workbook>
</file>

<file path=xl/sharedStrings.xml><?xml version="1.0" encoding="utf-8"?>
<sst xmlns="http://schemas.openxmlformats.org/spreadsheetml/2006/main" count="5859" uniqueCount="1293">
  <si>
    <t>ĐẠI HỌC THÁI NGUYÊN</t>
  </si>
  <si>
    <t>TRƯỜNG ĐẠI HỌC NÔNG LÂM</t>
  </si>
  <si>
    <t>TT</t>
  </si>
  <si>
    <t>Họ và tên</t>
  </si>
  <si>
    <t>Năm sinh</t>
  </si>
  <si>
    <t>Dân tộc</t>
  </si>
  <si>
    <t>Mã ngạch</t>
  </si>
  <si>
    <t>Nam</t>
  </si>
  <si>
    <t>Nữ</t>
  </si>
  <si>
    <t>CĐ</t>
  </si>
  <si>
    <t>Chuyên ngành</t>
  </si>
  <si>
    <t>Trần Văn Điền</t>
  </si>
  <si>
    <t>Kinh</t>
  </si>
  <si>
    <t>Hiệu trưởng</t>
  </si>
  <si>
    <t>x</t>
  </si>
  <si>
    <t>BC</t>
  </si>
  <si>
    <t>TS</t>
  </si>
  <si>
    <t>Trổng trọt</t>
  </si>
  <si>
    <t>Trần Ngọc Ngoạn</t>
  </si>
  <si>
    <t>Nguyễn Ngọc Nông</t>
  </si>
  <si>
    <t>Trồng trọt</t>
  </si>
  <si>
    <t>Trần Huê Viên</t>
  </si>
  <si>
    <t>PHÒNG CT- HSSV</t>
  </si>
  <si>
    <t>Nguyễn Quang Tính</t>
  </si>
  <si>
    <t>Đỗ Quốc Tuấn</t>
  </si>
  <si>
    <t>Phó TP</t>
  </si>
  <si>
    <t>Dương Thế Phùng</t>
  </si>
  <si>
    <t>Nguyễn Thị Thanh Bình</t>
  </si>
  <si>
    <t>TY</t>
  </si>
  <si>
    <t>Lê Minh Toàn</t>
  </si>
  <si>
    <t>Đặng Thái Phương</t>
  </si>
  <si>
    <t>ĐH</t>
  </si>
  <si>
    <t>Đỗ Thị Dương</t>
  </si>
  <si>
    <t>Nguyễn Hữu Thảo</t>
  </si>
  <si>
    <t>SC</t>
  </si>
  <si>
    <t>Dương Văn Nhàn</t>
  </si>
  <si>
    <t>Vũ Huy Kim</t>
  </si>
  <si>
    <t>Nguyễn Văn Phú</t>
  </si>
  <si>
    <t>Nguyễn Đức Sơn</t>
  </si>
  <si>
    <t>Tày</t>
  </si>
  <si>
    <t>Nguyễn Công Trứ</t>
  </si>
  <si>
    <t>Nguyễn Mạnh Hùng</t>
  </si>
  <si>
    <t>Lê Thanh Tuyến</t>
  </si>
  <si>
    <t>PTTH</t>
  </si>
  <si>
    <t xml:space="preserve">Nguyễn Văn Dũng </t>
  </si>
  <si>
    <t>HĐ</t>
  </si>
  <si>
    <t>Phan Đức Mạnh</t>
  </si>
  <si>
    <t>Vũ Cao Đẳng</t>
  </si>
  <si>
    <t>TC</t>
  </si>
  <si>
    <t>Nguyễn Văn Lộc</t>
  </si>
  <si>
    <t>Phạm Ngọc Tuyến</t>
  </si>
  <si>
    <t>Trần Văn Thức</t>
  </si>
  <si>
    <t>Hoàng Thị Việt Hoa</t>
  </si>
  <si>
    <t xml:space="preserve">Nguyễn Văn Quang </t>
  </si>
  <si>
    <t xml:space="preserve">Trần Việt Dũng </t>
  </si>
  <si>
    <t>Đào Đình Đắc</t>
  </si>
  <si>
    <t>Nguyễn Duy Bang</t>
  </si>
  <si>
    <t>Đỗ Đức Phong</t>
  </si>
  <si>
    <t>Ngô Thị Thuỳ Lương</t>
  </si>
  <si>
    <t>Nguyễn Thành Chung</t>
  </si>
  <si>
    <t>Tày</t>
  </si>
  <si>
    <t>Ngô Xuân Hữu</t>
  </si>
  <si>
    <t>Dương Thị Cẩm Linh</t>
  </si>
  <si>
    <t>Tạ Ngọc Thảo</t>
  </si>
  <si>
    <t>Nguyễn Quốc Long</t>
  </si>
  <si>
    <t>Phạm Việt Trì</t>
  </si>
  <si>
    <t>Lý Quang Minh</t>
  </si>
  <si>
    <t>Tống Ngọc Tỉnh</t>
  </si>
  <si>
    <t>Trần Hữu Thái</t>
  </si>
  <si>
    <t>Nguyễn Bình Minh</t>
  </si>
  <si>
    <t>Nguyễn Văn Thuần</t>
  </si>
  <si>
    <t>Nguyễn Thị Thuy</t>
  </si>
  <si>
    <t>Nguyễn Thị Phương Thuỷ</t>
  </si>
  <si>
    <t>PHÒNG ĐÀO TẠO</t>
  </si>
  <si>
    <t>Nguyễn Hữu Hồng</t>
  </si>
  <si>
    <t>Lê Văn Thơ</t>
  </si>
  <si>
    <t>QLĐ Đ</t>
  </si>
  <si>
    <t>Phan Thị Thu Hằng</t>
  </si>
  <si>
    <t>Triệu Xuân Hoà</t>
  </si>
  <si>
    <t>Lê Đình Chi</t>
  </si>
  <si>
    <t>Nguyễn Thị Bích Hồng</t>
  </si>
  <si>
    <t>Nguyễn Đức Hoàng</t>
  </si>
  <si>
    <t>Lường Hữu Mạnh</t>
  </si>
  <si>
    <t>Vũ Thị Thanh Hoà</t>
  </si>
  <si>
    <t>Trương Ngọc Phượng</t>
  </si>
  <si>
    <t>Lê Sỹ Trung</t>
  </si>
  <si>
    <t>Nguyễn Văn Thái</t>
  </si>
  <si>
    <t>Chế biến lâm sản</t>
  </si>
  <si>
    <t>Đào Thanh Vân</t>
  </si>
  <si>
    <t>Trần Lệ Thị Bích Hồng</t>
  </si>
  <si>
    <t>Nguyễn Thị Thu Huyền</t>
  </si>
  <si>
    <t xml:space="preserve">Nguyễn Thị Hằng </t>
  </si>
  <si>
    <t>PHÒNG HC-TC</t>
  </si>
  <si>
    <t>Nguyễn Chí Hiểu</t>
  </si>
  <si>
    <t>Lâm sinh</t>
  </si>
  <si>
    <t>Nguyễn Quý Ly</t>
  </si>
  <si>
    <t>Đào Văn Lộc</t>
  </si>
  <si>
    <t>Nguyễn Văn Bình</t>
  </si>
  <si>
    <t>Vũ Đức Chiến</t>
  </si>
  <si>
    <t>Lương Thị Loan</t>
  </si>
  <si>
    <t>Nguyễn Thế Giới</t>
  </si>
  <si>
    <t>Nguyễn Thị Duyên</t>
  </si>
  <si>
    <t xml:space="preserve">Nguyễn Thị Thu Hà </t>
  </si>
  <si>
    <t>Lê Thị Nga</t>
  </si>
  <si>
    <t>Mai Quý Mạnh</t>
  </si>
  <si>
    <t>Lưu Viết Huỳnh</t>
  </si>
  <si>
    <t>Đỗ Thị Ngọc Quyên</t>
  </si>
  <si>
    <t>Nguyễn Văn Đông</t>
  </si>
  <si>
    <t>Đặng Thị Hoà</t>
  </si>
  <si>
    <t>Nguyễn Văn Thuận</t>
  </si>
  <si>
    <t>Lê Quang Tiến</t>
  </si>
  <si>
    <t>Đỗ Hữu Thành</t>
  </si>
  <si>
    <t>Trần Trọng Nam</t>
  </si>
  <si>
    <t>Hà Kiều Trang</t>
  </si>
  <si>
    <t>Trần Thị Kim Oanh</t>
  </si>
  <si>
    <t>Nguyễn Thị Hồng Hạnh</t>
  </si>
  <si>
    <t>Lê Thị Quỳnh</t>
  </si>
  <si>
    <t>Nguyễn Mạnh Tùng</t>
  </si>
  <si>
    <t>Nguyễn Thị Hương</t>
  </si>
  <si>
    <t>Phạm Thị Thanh Huệ</t>
  </si>
  <si>
    <t>Chu Thị Tuyết</t>
  </si>
  <si>
    <t>01a.003</t>
  </si>
  <si>
    <t>Đỗ Thị Thuý Nga</t>
  </si>
  <si>
    <t xml:space="preserve">Nguyễn Thị Phương </t>
  </si>
  <si>
    <t>PHÒNG KH-TC</t>
  </si>
  <si>
    <t>Đinh Ngọc Lan</t>
  </si>
  <si>
    <t>Nông nghiệp</t>
  </si>
  <si>
    <t>Trần Thị Dự</t>
  </si>
  <si>
    <t>Phạm Hữu Phước</t>
  </si>
  <si>
    <t>Nguyễn Thanh Hiếu</t>
  </si>
  <si>
    <t>Trần Thị Hạnh Nguyên</t>
  </si>
  <si>
    <t>Ngô Thị Hương</t>
  </si>
  <si>
    <t>Trịnh Thị Minh Trang</t>
  </si>
  <si>
    <t>Ngô Thái Hà</t>
  </si>
  <si>
    <t>Dương Thị Ninh</t>
  </si>
  <si>
    <t>Phạm Thị Ngân</t>
  </si>
  <si>
    <t>Vũ Thị Thanh Hương</t>
  </si>
  <si>
    <t>Nguyễn Bình Dương</t>
  </si>
  <si>
    <t>Đặng Xuân Bình</t>
  </si>
  <si>
    <t>Nguyễn Hữu Thọ</t>
  </si>
  <si>
    <t>Lê Minh</t>
  </si>
  <si>
    <t>Trần Minh Hoà</t>
  </si>
  <si>
    <t>Trịnh Thị Việt</t>
  </si>
  <si>
    <t>Âu Thị Hà</t>
  </si>
  <si>
    <t>Từ Thị Oanh</t>
  </si>
  <si>
    <t>Lê Thị Phi Nga</t>
  </si>
  <si>
    <t>Phạm Thị Điện</t>
  </si>
  <si>
    <t>Hoàng Trung Thành</t>
  </si>
  <si>
    <t>Lê Thị Thu Hiền</t>
  </si>
  <si>
    <t>Hoàng Thị Hương</t>
  </si>
  <si>
    <t>Hoàng Nguyễn Trung</t>
  </si>
  <si>
    <t>Trần Thị Lan Hương</t>
  </si>
  <si>
    <t>Dương Thị Thu Hương</t>
  </si>
  <si>
    <t>Dương Hồng Việt</t>
  </si>
  <si>
    <t>PHÒNG QT VÀ PV</t>
  </si>
  <si>
    <t>Chăn nuôi</t>
  </si>
  <si>
    <t>Nguyễn Hưng Quang</t>
  </si>
  <si>
    <t>Vũ Đức Hải</t>
  </si>
  <si>
    <t>Bùi Văn Đức</t>
  </si>
  <si>
    <t>Dương Thuận Hải</t>
  </si>
  <si>
    <t>Nguyễn Quang Phú</t>
  </si>
  <si>
    <t>Nguyễn Thị Quảng</t>
  </si>
  <si>
    <t>Nguyễn Thành Công</t>
  </si>
  <si>
    <t>Phạm Hữu Trung</t>
  </si>
  <si>
    <t>Nguyễn Quốc Huy</t>
  </si>
  <si>
    <t>Nguyễn Thị Phương</t>
  </si>
  <si>
    <t>Lý Mai Anh</t>
  </si>
  <si>
    <t>Trần Thị Thắm</t>
  </si>
  <si>
    <t>Trương Thị Lan</t>
  </si>
  <si>
    <t>Phạm Thị Hồng Thuý</t>
  </si>
  <si>
    <t>Bùi Thị Sao Mai</t>
  </si>
  <si>
    <t>Vũ Thị Xuân Mai</t>
  </si>
  <si>
    <t>Nguyễn Thị Chín</t>
  </si>
  <si>
    <t>Trần Thu Hà</t>
  </si>
  <si>
    <t>Trịnh Thị Thu Hiền</t>
  </si>
  <si>
    <t>Vương Đình Vũ</t>
  </si>
  <si>
    <t>Nguyễn Đức Thạnh</t>
  </si>
  <si>
    <t>Trần Thị Thanh Tâm</t>
  </si>
  <si>
    <t>Nguyễn Thanh Tiến</t>
  </si>
  <si>
    <t>Đặng Thái Sơn</t>
  </si>
  <si>
    <t>Nguyễn Duy Hoàng</t>
  </si>
  <si>
    <t>Dương Thị Tình</t>
  </si>
  <si>
    <t>Đinh Thị Minh Hảo</t>
  </si>
  <si>
    <t>Phạm Văn Hiểu</t>
  </si>
  <si>
    <t>Ngô Thị Ánh Ngọc</t>
  </si>
  <si>
    <t>Đỗ Xuân Trường</t>
  </si>
  <si>
    <t>KHOA CNTY</t>
  </si>
  <si>
    <t>Nguyễn Văn Quang</t>
  </si>
  <si>
    <t>Hà Văn Doanh</t>
  </si>
  <si>
    <t>Hà Thị Hảo</t>
  </si>
  <si>
    <t>Phạm Thị Hiền Lương</t>
  </si>
  <si>
    <t>Phó BM</t>
  </si>
  <si>
    <t>Nguyễn Văn Sửu</t>
  </si>
  <si>
    <t>Nguyễn Hữu Hoà</t>
  </si>
  <si>
    <t>Nguyễn Thị Ngân</t>
  </si>
  <si>
    <t>Hoàng Hải Thanh</t>
  </si>
  <si>
    <t>Lê Minh Châu</t>
  </si>
  <si>
    <t>Dương Ngọc Dương</t>
  </si>
  <si>
    <t>Nguyễn Đức Trường</t>
  </si>
  <si>
    <t>Phan Thị Hồng Phúc</t>
  </si>
  <si>
    <t>Đỗ Thị Lan Phương</t>
  </si>
  <si>
    <t>Từ Trung Kiên</t>
  </si>
  <si>
    <t>DD&amp;TACN</t>
  </si>
  <si>
    <t>Vũ Hoàng Lân</t>
  </si>
  <si>
    <t>Hồ Thị Bích Ngọc</t>
  </si>
  <si>
    <t>Nguyễn Thu Quyên</t>
  </si>
  <si>
    <t>Nùng</t>
  </si>
  <si>
    <t>Trần Thị Hoan</t>
  </si>
  <si>
    <t>Nguyễn Mạnh Cường</t>
  </si>
  <si>
    <t>Nguyễn Văn Minh</t>
  </si>
  <si>
    <t>Nguyễn Văn Dũng</t>
  </si>
  <si>
    <t>Phạm Diệu Thuỳ</t>
  </si>
  <si>
    <t>Nguyễn Tiến Đạt</t>
  </si>
  <si>
    <t>Đào Văn Cường</t>
  </si>
  <si>
    <t>Đặng Thị Mai Lan</t>
  </si>
  <si>
    <t>Nguyễn Thu Trang</t>
  </si>
  <si>
    <t>La Văn Công</t>
  </si>
  <si>
    <t>Trần Văn Thăng</t>
  </si>
  <si>
    <t>Ngô Nhật Thắng</t>
  </si>
  <si>
    <t>Nguyễn Thị Kim Lan</t>
  </si>
  <si>
    <t>Đoàn Quốc Khánh</t>
  </si>
  <si>
    <t>Nguyễn Hùng Nguyệt</t>
  </si>
  <si>
    <t>Nguyễn Thị Bích Đào</t>
  </si>
  <si>
    <t>Phạm Thị Trang</t>
  </si>
  <si>
    <t>Nguyễn Thị Minh Thuận</t>
  </si>
  <si>
    <t>Mai Hải Hà Thu</t>
  </si>
  <si>
    <t>Dương Thị Hồng Duyên</t>
  </si>
  <si>
    <t>Bùi Ngọc Sơn</t>
  </si>
  <si>
    <t>1982</t>
  </si>
  <si>
    <t>Nguyễn Thanh Sơn</t>
  </si>
  <si>
    <t>1990</t>
  </si>
  <si>
    <t>Nguyễn Thị Thuỳ Dương</t>
  </si>
  <si>
    <t>KHOA KHCB</t>
  </si>
  <si>
    <t>Nguyễn Thị Dung</t>
  </si>
  <si>
    <t>Toán</t>
  </si>
  <si>
    <t>Lèng Thị Lan</t>
  </si>
  <si>
    <t>Lành Thị Ngọc</t>
  </si>
  <si>
    <t>Hoá học</t>
  </si>
  <si>
    <t>Trần Đức Toàn</t>
  </si>
  <si>
    <t>Phạm Tiến Dũng</t>
  </si>
  <si>
    <t>Phạm Thị Thanh Vân</t>
  </si>
  <si>
    <t>Vũ Thị Thu Loan</t>
  </si>
  <si>
    <t>Mai Thị Ngọc An</t>
  </si>
  <si>
    <t>Mai Hoàng Đạt</t>
  </si>
  <si>
    <t>Đào Việt Hùng</t>
  </si>
  <si>
    <t>Vi Diệu Minh</t>
  </si>
  <si>
    <t>Mai Thị Ngọc Hà</t>
  </si>
  <si>
    <t>Phạm Thanh Huế</t>
  </si>
  <si>
    <t>Nguyễn Văn Tuân</t>
  </si>
  <si>
    <t>Cao Hoàng Khuyến</t>
  </si>
  <si>
    <t>Nguyễn Khánh Quang</t>
  </si>
  <si>
    <t>Nguyễn Thị Hồng Mai</t>
  </si>
  <si>
    <t>Phạm Văn Mến</t>
  </si>
  <si>
    <t>Nguyễn Quang Minh</t>
  </si>
  <si>
    <t>Ngô Thị Mây Ước</t>
  </si>
  <si>
    <t>Nguyễn Thị Huyền</t>
  </si>
  <si>
    <t>Dương Thị Kim Huệ</t>
  </si>
  <si>
    <t>Trần Thị Thuỳ Dương</t>
  </si>
  <si>
    <t xml:space="preserve">Nguyễn Thị Thu Hằng </t>
  </si>
  <si>
    <t>Phạm Thanh Hiếu</t>
  </si>
  <si>
    <t>Vũ Thị Thu Lê</t>
  </si>
  <si>
    <t>Nguyễn Trường Giang</t>
  </si>
  <si>
    <t>Bùi Minh Tuấn</t>
  </si>
  <si>
    <t>Lê Quốc Tuấn</t>
  </si>
  <si>
    <t>Bùi Linh Phượng</t>
  </si>
  <si>
    <t>Vũ Hồng Thái</t>
  </si>
  <si>
    <t>Nông Thị Xuân</t>
  </si>
  <si>
    <t>Lê Thị Ngọc Hoa</t>
  </si>
  <si>
    <t>Bế Bích Đào</t>
  </si>
  <si>
    <t>Nguyễn Văn Quân</t>
  </si>
  <si>
    <t>Nguyễn Thị Hoa</t>
  </si>
  <si>
    <t>Trần Minh Khương</t>
  </si>
  <si>
    <t>KHOA LÂM NGHIỆP</t>
  </si>
  <si>
    <t>Trần Quốc Hưng</t>
  </si>
  <si>
    <t>Nguyễn Văn Mạn</t>
  </si>
  <si>
    <t>Đàm Văn Vinh</t>
  </si>
  <si>
    <t>NLKH</t>
  </si>
  <si>
    <t>Hồ Ngọc Sơn</t>
  </si>
  <si>
    <t>QLBVR</t>
  </si>
  <si>
    <t>Trần Công Quân</t>
  </si>
  <si>
    <t>La Quang Độ</t>
  </si>
  <si>
    <t>Sán chỉ</t>
  </si>
  <si>
    <t>Lương Thị Anh</t>
  </si>
  <si>
    <t>Đặng Thị Thu Hà</t>
  </si>
  <si>
    <t>Đặng Kim Tuyến</t>
  </si>
  <si>
    <t>Phạm Thu Hà</t>
  </si>
  <si>
    <t>Trần Đức Thiện</t>
  </si>
  <si>
    <t>Nguyễn Thị Thoa</t>
  </si>
  <si>
    <t>Nguyễn Thị Thu Hoàn</t>
  </si>
  <si>
    <t>Đào Hồng Thuận</t>
  </si>
  <si>
    <t>Lê Sỹ Hồng</t>
  </si>
  <si>
    <t>Đỗ Hoàng Chung</t>
  </si>
  <si>
    <t>Sinh thái học</t>
  </si>
  <si>
    <t>Nguyễn Vũ Hoàng</t>
  </si>
  <si>
    <t>Nguyễn Thị Thái</t>
  </si>
  <si>
    <t>Dương Văn Đoàn</t>
  </si>
  <si>
    <t>Nguyễn Đăng Cường</t>
  </si>
  <si>
    <t>Trịnh Quang Huy</t>
  </si>
  <si>
    <t>Lê Văn Phúc</t>
  </si>
  <si>
    <t>Nguyễn Việt Hưng</t>
  </si>
  <si>
    <t>Nguyễn Thị Tuyên</t>
  </si>
  <si>
    <t>Nguyễn Công Hoan</t>
  </si>
  <si>
    <t>Trần Thị Hương Giang</t>
  </si>
  <si>
    <t>La Thu Phương</t>
  </si>
  <si>
    <t>Nguyễn Tuấn Hùng</t>
  </si>
  <si>
    <t>Trương Quốc Hưng</t>
  </si>
  <si>
    <t>Phạm Thị Diệu</t>
  </si>
  <si>
    <t>KHOA NÔNG HỌC</t>
  </si>
  <si>
    <t>Nguyễn Thế Huấn</t>
  </si>
  <si>
    <t>Nguyễn Viết Hưng</t>
  </si>
  <si>
    <t>Luân Thị Đẹp</t>
  </si>
  <si>
    <t>Phan Thị Vân</t>
  </si>
  <si>
    <t>Nguyễn Thị Lân</t>
  </si>
  <si>
    <t>Nguyễn Thị Mão</t>
  </si>
  <si>
    <t>Đỗ Thị Ngọc Oanh</t>
  </si>
  <si>
    <t>Bùi Lan Anh</t>
  </si>
  <si>
    <t>Lưu Thị Xuyến</t>
  </si>
  <si>
    <t>Lương Thị Kim Oanh</t>
  </si>
  <si>
    <t>Dương Thị Nguyên</t>
  </si>
  <si>
    <t>Nguyễn Thị Phương Oanh</t>
  </si>
  <si>
    <t>Trần Đình Hà</t>
  </si>
  <si>
    <t>Lê Thị Kiều Oanh</t>
  </si>
  <si>
    <t>Nguyễn Minh Tuấn</t>
  </si>
  <si>
    <t>Kiều Thị Thu Hương</t>
  </si>
  <si>
    <t>Hoàng Kim Diệu</t>
  </si>
  <si>
    <t>Nguyễn Thị Mai Thảo</t>
  </si>
  <si>
    <t>Phạm Thị Thu Huyền</t>
  </si>
  <si>
    <t>Hà Việt Long</t>
  </si>
  <si>
    <t>Vũ Thị Nguyên</t>
  </si>
  <si>
    <t>Dương Trung Dũng</t>
  </si>
  <si>
    <t>Hoàng Khánh Tâm</t>
  </si>
  <si>
    <t>Đặng Thị Tố Nga</t>
  </si>
  <si>
    <t>Trần Văn Định</t>
  </si>
  <si>
    <t>Tô Xuân Lâm</t>
  </si>
  <si>
    <t>Trần Minh Quân</t>
  </si>
  <si>
    <t>Nguyễn Thị Thu Hiền</t>
  </si>
  <si>
    <t>Hà Minh Tuân</t>
  </si>
  <si>
    <t>Hà Duy Trường</t>
  </si>
  <si>
    <t>Phạm Văn Ngọc</t>
  </si>
  <si>
    <t>Nguyễn Thị Quỳnh</t>
  </si>
  <si>
    <t>Bùi Đình Tráng</t>
  </si>
  <si>
    <t>Nguyễn Thị Hồng Bích</t>
  </si>
  <si>
    <t>Phạm Quốc Toán</t>
  </si>
  <si>
    <t>Đỗ Tuấn Tùng</t>
  </si>
  <si>
    <t>Nguyễn Thị Tươi</t>
  </si>
  <si>
    <t>Trần Đình Quang</t>
  </si>
  <si>
    <t>Nguyễn Xuân Vũ</t>
  </si>
  <si>
    <t>Nguyễn Văn Duy</t>
  </si>
  <si>
    <t>Lương Thị Thu Hường</t>
  </si>
  <si>
    <t>Dương Văn Cường</t>
  </si>
  <si>
    <t>Lương Hùng Tiến</t>
  </si>
  <si>
    <t>Dương Hữu Lộc</t>
  </si>
  <si>
    <t>Nguyễn Tiến Dũng</t>
  </si>
  <si>
    <t>Nguyễn Thị Tình</t>
  </si>
  <si>
    <t>Nguyễn Thị Đoàn</t>
  </si>
  <si>
    <t>Phạm Thị Tuyết Mai</t>
  </si>
  <si>
    <t>Phạm Thị Phương</t>
  </si>
  <si>
    <t>Trần Văn Chí</t>
  </si>
  <si>
    <t>Nguyễn Đức Tuân</t>
  </si>
  <si>
    <t>Nguyễn Hữu Nghị</t>
  </si>
  <si>
    <t>Vũ Thị Hạnh</t>
  </si>
  <si>
    <t>Trịnh Thị Chung</t>
  </si>
  <si>
    <t>Lưu Hồng Sơn</t>
  </si>
  <si>
    <t>Đinh Thị Kim Hoa</t>
  </si>
  <si>
    <t>Dương Mạnh Cường</t>
  </si>
  <si>
    <t>kinh</t>
  </si>
  <si>
    <t>Bùi Đình Lãm</t>
  </si>
  <si>
    <t>Bùi Tri Thức</t>
  </si>
  <si>
    <t>Bùi Tuấn Hà</t>
  </si>
  <si>
    <t>Trần Thị Lý</t>
  </si>
  <si>
    <t>Phạm Thị Vinh</t>
  </si>
  <si>
    <t>Lê Phương Thuỷ</t>
  </si>
  <si>
    <t>Vi Đại Lâm</t>
  </si>
  <si>
    <t>Phạm Thị Ngọc Mai</t>
  </si>
  <si>
    <t>Nguyễn Văn Bảo</t>
  </si>
  <si>
    <t>Lã Văn Hiền</t>
  </si>
  <si>
    <t>Dương Hữu Khoa</t>
  </si>
  <si>
    <t xml:space="preserve">Nguyễn Thị Thuỷ </t>
  </si>
  <si>
    <t>Phạm Bằng Phương</t>
  </si>
  <si>
    <t>Nguyễn Xuân Ninh</t>
  </si>
  <si>
    <t>KHOA MÔI TRƯỜNG</t>
  </si>
  <si>
    <t>Đỗ Thị Lan</t>
  </si>
  <si>
    <t>Dư Ngọc Thành</t>
  </si>
  <si>
    <t>Nguyễn Thanh Hải</t>
  </si>
  <si>
    <t>Trương Thị Ánh Tuyết</t>
  </si>
  <si>
    <t>Lương Văn Hinh</t>
  </si>
  <si>
    <t>Nguyễn Minh Cảnh</t>
  </si>
  <si>
    <t>Trần Thị Phả</t>
  </si>
  <si>
    <t>Dương Minh Ngọc</t>
  </si>
  <si>
    <t>Đặng Thị Hồng Phương</t>
  </si>
  <si>
    <t>Hà Văn Thuân</t>
  </si>
  <si>
    <t>Thái</t>
  </si>
  <si>
    <t>Nguyễn Ngọc Sơn Hải</t>
  </si>
  <si>
    <t>Hà Đình Nghiêm</t>
  </si>
  <si>
    <t>Hoàng Thị Lan Anh</t>
  </si>
  <si>
    <t>Nguyễn Duy Hải</t>
  </si>
  <si>
    <t>Nguyễn Thị Huệ</t>
  </si>
  <si>
    <t>Bùi Thị Thanh Thuỷ</t>
  </si>
  <si>
    <t>KHOA QLTN</t>
  </si>
  <si>
    <t>Phan Đình Binh</t>
  </si>
  <si>
    <t>Nguyễn Thị Lợi</t>
  </si>
  <si>
    <t>Mường</t>
  </si>
  <si>
    <t>Trương Thành Nam</t>
  </si>
  <si>
    <t>Nguyễn Khắc Thái Sơn</t>
  </si>
  <si>
    <t>Nguyễn Đình Thi</t>
  </si>
  <si>
    <t>Dương Thị Thanh Hà</t>
  </si>
  <si>
    <t>Nguyễn Đức Nhuận</t>
  </si>
  <si>
    <t>Vũ Thị Quý</t>
  </si>
  <si>
    <t>Nông Thị Thu Huyền</t>
  </si>
  <si>
    <t>Nguyễn Ngọc Anh</t>
  </si>
  <si>
    <t>Phan Tiến Hùng</t>
  </si>
  <si>
    <t>Nguyễn Lê Duy</t>
  </si>
  <si>
    <t>Đỗ Sơn Tùng</t>
  </si>
  <si>
    <t>Nguyễn Quang Thi</t>
  </si>
  <si>
    <t>Trần Thị Mai Anh</t>
  </si>
  <si>
    <t>Vương Vân Huyền</t>
  </si>
  <si>
    <t>Ngô Thị Hồng Gấm</t>
  </si>
  <si>
    <t>Quách Thị Hoe</t>
  </si>
  <si>
    <t>Nguyễn Thế Đặng</t>
  </si>
  <si>
    <t>Hoàng Hữu Chiến</t>
  </si>
  <si>
    <t>Nguyễn Huy Trung</t>
  </si>
  <si>
    <t>KHOA KT&amp;PTNT</t>
  </si>
  <si>
    <t>Kinh tế NN</t>
  </si>
  <si>
    <t>Dương Văn Sơn</t>
  </si>
  <si>
    <t>Cù Ngọc Bắc</t>
  </si>
  <si>
    <t>Bùi Thị Thanh Tâm</t>
  </si>
  <si>
    <t>Trần Việt Dũng</t>
  </si>
  <si>
    <t>Phí Thị Hồng Minh</t>
  </si>
  <si>
    <t>Bùi Thị Minh Hà</t>
  </si>
  <si>
    <t>Nguyễn Thị Châu</t>
  </si>
  <si>
    <t>Dương Hoài An</t>
  </si>
  <si>
    <t>Đỗ Xuân Luận</t>
  </si>
  <si>
    <t>Đặng Thị Thái</t>
  </si>
  <si>
    <t>Vũ Thị Hải Anh</t>
  </si>
  <si>
    <t>Nguyễn Hữu Giang</t>
  </si>
  <si>
    <t>Trần Thị Ngọc</t>
  </si>
  <si>
    <t>Đỗ Trung Hiếu</t>
  </si>
  <si>
    <t>Nguyễn Mạnh Thắng</t>
  </si>
  <si>
    <t>Lưu Thị Thuỳ Linh</t>
  </si>
  <si>
    <t>Dương Thị Thu Hoài</t>
  </si>
  <si>
    <t>Nguyễn Văn Tâm</t>
  </si>
  <si>
    <t>Phạm Thị Thanh Nga</t>
  </si>
  <si>
    <t>Trần Cương</t>
  </si>
  <si>
    <t>Nguyễn Thị Hiền Thương</t>
  </si>
  <si>
    <t>Đỗ Hoàng Sơn</t>
  </si>
  <si>
    <t>Tống Thị Thuỳ Dung</t>
  </si>
  <si>
    <t>Dương Xuân Lâm</t>
  </si>
  <si>
    <t>Lành Ngọc Tú</t>
  </si>
  <si>
    <t>Vũ Thị Hiền</t>
  </si>
  <si>
    <t>Đặng Thị Bích Huệ</t>
  </si>
  <si>
    <t>Nguyễn Sơn Tùng</t>
  </si>
  <si>
    <t>Nguyễn Thị Giang</t>
  </si>
  <si>
    <t xml:space="preserve">Nguyễn Quốc Huy </t>
  </si>
  <si>
    <t>Nguyễn Thị Lệ</t>
  </si>
  <si>
    <t xml:space="preserve">Trần Thị Thu Hà </t>
  </si>
  <si>
    <t>Giám đốc</t>
  </si>
  <si>
    <t>Đặng Ngọc Hùng</t>
  </si>
  <si>
    <t>Hoàng Thanh Phúc</t>
  </si>
  <si>
    <t>Đàm Xuân Vận</t>
  </si>
  <si>
    <t>Nguyễn Văn Hiểu</t>
  </si>
  <si>
    <t>Phó GĐ</t>
  </si>
  <si>
    <t>Nguyễn Hải Bằng</t>
  </si>
  <si>
    <t>Nguyễn Lan Hương</t>
  </si>
  <si>
    <t>Nguyễn Thị Hằng</t>
  </si>
  <si>
    <t>Trịnh Thị Thu</t>
  </si>
  <si>
    <t>TBM</t>
  </si>
  <si>
    <t>Văn Thị Quỳnh Hoa</t>
  </si>
  <si>
    <t>Bùi Thị Kiều Giang</t>
  </si>
  <si>
    <t xml:space="preserve">Nguyễn Thị Thu Hương </t>
  </si>
  <si>
    <t>Nguyễn Ngọc Lan</t>
  </si>
  <si>
    <t>Hứa Thị Toàn</t>
  </si>
  <si>
    <t>Trần Thị Thu Hà</t>
  </si>
  <si>
    <t>Nông Thị Hiền Hương</t>
  </si>
  <si>
    <t>Nguyễn Sơn Hải</t>
  </si>
  <si>
    <t>Vũ Kiều Hạnh</t>
  </si>
  <si>
    <t>Đỗ Thị Hằng</t>
  </si>
  <si>
    <t>Phạm Đình Ly</t>
  </si>
  <si>
    <t>Hà Minh Tuấn</t>
  </si>
  <si>
    <t>Mai Thị Huệ</t>
  </si>
  <si>
    <t>Nguyễn Hà Phú</t>
  </si>
  <si>
    <t>Quản Thị Vui</t>
  </si>
  <si>
    <t>Vi Sỹ Luân</t>
  </si>
  <si>
    <t>Trần Ngọc Anh</t>
  </si>
  <si>
    <t>Nguyễn Minh Nguyệt</t>
  </si>
  <si>
    <t>Vương Đình Trọng</t>
  </si>
  <si>
    <t>Nguyễn Trần Quang</t>
  </si>
  <si>
    <t>Nguyễn Thế Hùng</t>
  </si>
  <si>
    <t>Nông học</t>
  </si>
  <si>
    <t>Hoàng Thị Bích Thảo</t>
  </si>
  <si>
    <t>Dương Văn Thảo</t>
  </si>
  <si>
    <t>Nguyễn Thị Thu Hằng</t>
  </si>
  <si>
    <t>Hà Huy Hoàng</t>
  </si>
  <si>
    <t>Nguyễn Thị Mai Thu</t>
  </si>
  <si>
    <t>Nguyễn Thị Thu Hà</t>
  </si>
  <si>
    <t>Vũ Thị Diệu Trang</t>
  </si>
  <si>
    <t>Nguyễn Phương Nhung</t>
  </si>
  <si>
    <t>Phạm Tất Thành</t>
  </si>
  <si>
    <t>Phạm Thị Nga</t>
  </si>
  <si>
    <t>Lê Quỳnh Anh</t>
  </si>
  <si>
    <t>Trần Hoàng Anh</t>
  </si>
  <si>
    <t>Nguyễn Hồng Anh</t>
  </si>
  <si>
    <t>Trịnh Thị Hiếu</t>
  </si>
  <si>
    <t>Nguyễn Thị Bích Ngọc</t>
  </si>
  <si>
    <t>Lương Thị Chuyên</t>
  </si>
  <si>
    <t>Trần Thị Hoài Thanh</t>
  </si>
  <si>
    <t>Hồ Văn Bắc</t>
  </si>
  <si>
    <t>Lê Xuân Thành</t>
  </si>
  <si>
    <t>Lê Thị Thuý Hằng</t>
  </si>
  <si>
    <t>Hà Quang Việt</t>
  </si>
  <si>
    <t>Vũ Văn Thông</t>
  </si>
  <si>
    <t>Trần Viết Vinh</t>
  </si>
  <si>
    <t>Nguyễn Tất Đắc</t>
  </si>
  <si>
    <t>Vũ Trung Thành</t>
  </si>
  <si>
    <t>Nguyễn Thị Hường</t>
  </si>
  <si>
    <t>Trần Trung Kiên</t>
  </si>
  <si>
    <t>Ngô Quang Cương</t>
  </si>
  <si>
    <t>Nguyễn Thị Thu Hương</t>
  </si>
  <si>
    <t>Lương Thị Phương Nga</t>
  </si>
  <si>
    <t>Nguyễn Thị Thuý Quỳnh</t>
  </si>
  <si>
    <t>Đỗ Thị Kim Liên</t>
  </si>
  <si>
    <t>Nguyễn Tiến Linh</t>
  </si>
  <si>
    <t>Phan Viết Huy</t>
  </si>
  <si>
    <t>Nguyễn Thu Phương</t>
  </si>
  <si>
    <t>Cao Thị Hinh</t>
  </si>
  <si>
    <t>Đàm Trung Thành</t>
  </si>
  <si>
    <t>Trần Văn Phùng</t>
  </si>
  <si>
    <t>Lê Sỹ Lợi</t>
  </si>
  <si>
    <t>Bùi Thị Thơm</t>
  </si>
  <si>
    <t>Phạm Thị Phương Lan</t>
  </si>
  <si>
    <t>Nguyễn Thế Cường</t>
  </si>
  <si>
    <t>Bế Văn Thịnh</t>
  </si>
  <si>
    <t>Nguyễn Mạnh Tuấn</t>
  </si>
  <si>
    <t>Nguyễn Văn Hồng</t>
  </si>
  <si>
    <t>Đào Duy Hưng</t>
  </si>
  <si>
    <t>Vũ Thị Ánh</t>
  </si>
  <si>
    <t>Phạm Thị Hồng</t>
  </si>
  <si>
    <t xml:space="preserve">Nguyễn Thị Duyên </t>
  </si>
  <si>
    <t>Nguyễn Thương Tuấn</t>
  </si>
  <si>
    <t>Đỗ Bích Duệ</t>
  </si>
  <si>
    <t>Dương Thị Khuyên</t>
  </si>
  <si>
    <t>Ma Thị Trang</t>
  </si>
  <si>
    <t>Trần Thị Minh Tâm</t>
  </si>
  <si>
    <t>Nguyễn Thị Hương Xiêm</t>
  </si>
  <si>
    <t>Hà Xuân Linh</t>
  </si>
  <si>
    <t>Đặng Văn Minh</t>
  </si>
  <si>
    <t>Từ Quang Hiển</t>
  </si>
  <si>
    <t>Nguyễn Đức Hùng</t>
  </si>
  <si>
    <t>Trần Thanh Vân</t>
  </si>
  <si>
    <t>Nguyễn Duy Hoan</t>
  </si>
  <si>
    <t>Mai Anh Khoa</t>
  </si>
  <si>
    <t>Trương Hữu Dũng</t>
  </si>
  <si>
    <t>Đặng Kim Vui</t>
  </si>
  <si>
    <t>Phùng Đức Hoàn</t>
  </si>
  <si>
    <t>Hà Anh Tuấn</t>
  </si>
  <si>
    <t>HĐTN</t>
  </si>
  <si>
    <t>Lục Văn Cường</t>
  </si>
  <si>
    <t xml:space="preserve">Di truyền </t>
  </si>
  <si>
    <t>GS.TS</t>
  </si>
  <si>
    <t>PGS.TS</t>
  </si>
  <si>
    <t xml:space="preserve">Chức vụ </t>
  </si>
  <si>
    <t>Kinh tế LN</t>
  </si>
  <si>
    <t>CNSH</t>
  </si>
  <si>
    <t>QHSTcảnh quan</t>
  </si>
  <si>
    <t>KH cây trồng</t>
  </si>
  <si>
    <t>DD động vật</t>
  </si>
  <si>
    <t>KT nông nghiệp</t>
  </si>
  <si>
    <t>BAN GIÁM HIỆU</t>
  </si>
  <si>
    <t>Trưởng khoa</t>
  </si>
  <si>
    <t>Nghỉ không lương</t>
  </si>
  <si>
    <t>Trưởng phòng</t>
  </si>
  <si>
    <t>VIỆN KHSS</t>
  </si>
  <si>
    <t>KHOA CNSH &amp;CNTP</t>
  </si>
  <si>
    <t>BC/HĐ</t>
  </si>
  <si>
    <t>VPK</t>
  </si>
  <si>
    <t>Đỗ Thị Hà Phương</t>
  </si>
  <si>
    <t>Ma Thị Hoàn</t>
  </si>
  <si>
    <t>Đoàn Thị Mai</t>
  </si>
  <si>
    <t>Nguyễn Thị Mai</t>
  </si>
  <si>
    <t>Nguyễn Thị Hồng Nhung</t>
  </si>
  <si>
    <t>CNTP</t>
  </si>
  <si>
    <t>Sinh học</t>
  </si>
  <si>
    <t>Kéo dài  công tác CM</t>
  </si>
  <si>
    <t>Đào Xuân Thanh</t>
  </si>
  <si>
    <t>Nguyễn Thái Hùng</t>
  </si>
  <si>
    <t>Nguyễn Thị Thương Huyền</t>
  </si>
  <si>
    <t>Vũ Anh Tuấn</t>
  </si>
  <si>
    <t>01.007</t>
  </si>
  <si>
    <t>Y sỹ</t>
  </si>
  <si>
    <t>Trần Thị Hiên</t>
  </si>
  <si>
    <t>Hà Văn Chiến</t>
  </si>
  <si>
    <t>Phương Hữu Khiêm</t>
  </si>
  <si>
    <t>Lâm nghiệp</t>
  </si>
  <si>
    <t>Bùi Thị Hiếu</t>
  </si>
  <si>
    <t>Phạm Tùng Hương</t>
  </si>
  <si>
    <t>Ngô Thị Quang</t>
  </si>
  <si>
    <t>Triết học</t>
  </si>
  <si>
    <t>Kinh tế</t>
  </si>
  <si>
    <t>Chu Văn Trung</t>
  </si>
  <si>
    <t>BV</t>
  </si>
  <si>
    <t>PBM</t>
  </si>
  <si>
    <t>PTK/TBM</t>
  </si>
  <si>
    <t>CBGD</t>
  </si>
  <si>
    <t>Kéo dài công tác CM</t>
  </si>
  <si>
    <t xml:space="preserve">Nguyễn Thị Hương </t>
  </si>
  <si>
    <t xml:space="preserve">Nguyễn Thị Thu Hương  </t>
  </si>
  <si>
    <t>Quản lý Tài nguyên và Môi trường</t>
  </si>
  <si>
    <t>Thú y</t>
  </si>
  <si>
    <t>Cơ khí NN</t>
  </si>
  <si>
    <t>Chăn nuôi động vật</t>
  </si>
  <si>
    <t>thú y</t>
  </si>
  <si>
    <t>Khoa học nông nghiệp</t>
  </si>
  <si>
    <t>Chăn nuôi thú y</t>
  </si>
  <si>
    <t>NTTS</t>
  </si>
  <si>
    <t>Dược sỹ</t>
  </si>
  <si>
    <t>Ngữ Văn</t>
  </si>
  <si>
    <t>Di truyền học</t>
  </si>
  <si>
    <t> PP giảng dạy vật lý</t>
  </si>
  <si>
    <t>Giải tích</t>
  </si>
  <si>
    <t> Đại số và Lý thuyết số</t>
  </si>
  <si>
    <t>GDTC</t>
  </si>
  <si>
    <t>Xã hội học</t>
  </si>
  <si>
    <t>CNXH KH</t>
  </si>
  <si>
    <t>Toán ứng dụng</t>
  </si>
  <si>
    <t>KTCT</t>
  </si>
  <si>
    <t>Lịch sử đảng</t>
  </si>
  <si>
    <t> LL&amp;PPDH Vật lý</t>
  </si>
  <si>
    <t>PPLLDH</t>
  </si>
  <si>
    <t>HCM học</t>
  </si>
  <si>
    <t>CNXHKH</t>
  </si>
  <si>
    <t>Hóa Phân tích</t>
  </si>
  <si>
    <t>Khoa học chăn nuôi</t>
  </si>
  <si>
    <t>Thể thao quốc phòng</t>
  </si>
  <si>
    <t>Vật lý</t>
  </si>
  <si>
    <t>Điền kinh</t>
  </si>
  <si>
    <t>Máy, thiết bị và công nghệ bảo quản gỗ giấy</t>
  </si>
  <si>
    <t>Quản lý tài nguyên rừng</t>
  </si>
  <si>
    <t>Khoa học cây trồng</t>
  </si>
  <si>
    <t> Công nghệ sinh học</t>
  </si>
  <si>
    <t>Công nghệ sinh học</t>
  </si>
  <si>
    <t>Công nghệ thực phẩm</t>
  </si>
  <si>
    <t>CNSTH</t>
  </si>
  <si>
    <t>Công nghệ sinh  học</t>
  </si>
  <si>
    <t>Dược</t>
  </si>
  <si>
    <t>Môi trường đất và nước</t>
  </si>
  <si>
    <t>Quản lý tài nguyên môi trường</t>
  </si>
  <si>
    <t>QLĐĐ</t>
  </si>
  <si>
    <t>Quản lý hệ thống nông nghiệp</t>
  </si>
  <si>
    <t>Khoa học môi trường</t>
  </si>
  <si>
    <t>Luật</t>
  </si>
  <si>
    <t>Môi trường</t>
  </si>
  <si>
    <t>Quản lý đất đai</t>
  </si>
  <si>
    <t>Cơ khí nông nghiệp</t>
  </si>
  <si>
    <t>Phát triển nông thôn</t>
  </si>
  <si>
    <t>Khoa học nông nghệp</t>
  </si>
  <si>
    <t>Kinh tế NN, Quản trị KD</t>
  </si>
  <si>
    <t>Kinh tế NN, Lâm nghiệp</t>
  </si>
  <si>
    <t>Kinh tế NN, Kế toán</t>
  </si>
  <si>
    <t>Kinh tế nông nghiệp</t>
  </si>
  <si>
    <t>Kinh tế PTNT</t>
  </si>
  <si>
    <t>Nông nghiệp nhiệt đới</t>
  </si>
  <si>
    <t>Kinh tế NN, KT đầu tư</t>
  </si>
  <si>
    <t>Kinh doanh nông nghiệp</t>
  </si>
  <si>
    <t>Quản trị kinh doanh</t>
  </si>
  <si>
    <t>Tiếng Anh</t>
  </si>
  <si>
    <t>KHMT</t>
  </si>
  <si>
    <t>Hệ thống thông tin</t>
  </si>
  <si>
    <t>Khoa học máy tính</t>
  </si>
  <si>
    <t>KH viễn thám</t>
  </si>
  <si>
    <t>Điều tra quy hoạch rừng</t>
  </si>
  <si>
    <t>Hoàng Thị Nguyệt</t>
  </si>
  <si>
    <t>Tạ Quang Minh</t>
  </si>
  <si>
    <t>Trần Nhật Thắng</t>
  </si>
  <si>
    <t>Nguyễn Thị Đỗ Hương Giang</t>
  </si>
  <si>
    <t>Nguyễn Thương Huyền</t>
  </si>
  <si>
    <t>Nguyễn Tuấn Linh</t>
  </si>
  <si>
    <t>Mã Nguyễn Thị Thuỷ</t>
  </si>
  <si>
    <t>Lý Thị Thuỳ Dương</t>
  </si>
  <si>
    <t>Bộ môn Sinh Thái - Biến đổi khí hậu</t>
  </si>
  <si>
    <t>Bộ môn Khoa học đất</t>
  </si>
  <si>
    <t>Bộ môn Quản lý Tài nguyên rừng</t>
  </si>
  <si>
    <t>Bộ môn Rau - Hoa - Quả</t>
  </si>
  <si>
    <t>Bộ môn Sinh thái - BVTV</t>
  </si>
  <si>
    <t xml:space="preserve">Bộ môn Lâm học - Trồng rừng </t>
  </si>
  <si>
    <t>Bộ môn Phát triển nông thôn</t>
  </si>
  <si>
    <t>Bộ môn Chăn nuôi động vật</t>
  </si>
  <si>
    <t>Bộ môn Điều tra - Quy hoạch rừng</t>
  </si>
  <si>
    <t>Bộ môn Vi sinh vật - Giải phẫu - Bệnh lý</t>
  </si>
  <si>
    <t>Bộ môn Lý luận chính trị</t>
  </si>
  <si>
    <t>Bộ môn Toán - Lý</t>
  </si>
  <si>
    <t>Bộ môn Giáo dục thể chất</t>
  </si>
  <si>
    <t>Bộ môn Công nghệ sinh học</t>
  </si>
  <si>
    <t>Bộ môn Công nghệ thực phẩm</t>
  </si>
  <si>
    <t>Bộ môn Công nghệ sau thu hoạch</t>
  </si>
  <si>
    <t>Bộ môn Khoa học - Công nghệ môi trường</t>
  </si>
  <si>
    <t>Bộ môn Ngoại ngữ</t>
  </si>
  <si>
    <t>Khoa Môi trường</t>
  </si>
  <si>
    <t>Khoa QLTN</t>
  </si>
  <si>
    <t>Khoa CNTY</t>
  </si>
  <si>
    <t>Khoa Lâm nghiệp</t>
  </si>
  <si>
    <t>Khoa Nông học</t>
  </si>
  <si>
    <t>Khoa KT&amp;PTNT</t>
  </si>
  <si>
    <t>Khoa KHCB</t>
  </si>
  <si>
    <t>Khoa CNSH&amp;CNTP</t>
  </si>
  <si>
    <t>Trung tâm NN-THƯD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</si>
  <si>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</si>
  <si>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Tổng số CBVC</t>
  </si>
  <si>
    <t>Biên chế</t>
  </si>
  <si>
    <t>Hợp đồng</t>
  </si>
  <si>
    <t>Giáo sư</t>
  </si>
  <si>
    <t>Phó giáo sư</t>
  </si>
  <si>
    <t>Tiến sĩ</t>
  </si>
  <si>
    <t>Thạc sỹ</t>
  </si>
  <si>
    <t>Cao đẳng</t>
  </si>
  <si>
    <t>Khác</t>
  </si>
  <si>
    <t>Hà Quang Trung</t>
  </si>
  <si>
    <t>Chu Hồng Việt</t>
  </si>
  <si>
    <t>Nguyễn Đắc Phương</t>
  </si>
  <si>
    <t>Dương Thị Thu Huyền</t>
  </si>
  <si>
    <t>Nguyễn Thị Yến</t>
  </si>
  <si>
    <t>Ghi chú</t>
  </si>
  <si>
    <t>Bộ môn Dược lý - Vệ sinh ATTP</t>
  </si>
  <si>
    <t>CBPV</t>
  </si>
  <si>
    <t>TTĐV</t>
  </si>
  <si>
    <t>PHÒNG KHCN&amp;HTQT</t>
  </si>
  <si>
    <t>Bàn Thị Mỳ</t>
  </si>
  <si>
    <t>Nguyễn Công Hải</t>
  </si>
  <si>
    <t>Ma Thị Hảo</t>
  </si>
  <si>
    <t>QTKD</t>
  </si>
  <si>
    <t>Bộ môn Sinh thái và bảo tồn đa dạng sinh học</t>
  </si>
  <si>
    <t>Bộ môn Quản lý tài nguyên rừng</t>
  </si>
  <si>
    <t>Trần Phú Cường</t>
  </si>
  <si>
    <t>Ngô Thị Thu</t>
  </si>
  <si>
    <t>Đang đào tạo</t>
  </si>
  <si>
    <t>NCS</t>
  </si>
  <si>
    <t>CH</t>
  </si>
  <si>
    <t>Hồ Lương Xinh</t>
  </si>
  <si>
    <t>Tr.N</t>
  </si>
  <si>
    <t>NN</t>
  </si>
  <si>
    <t>TTS</t>
  </si>
  <si>
    <t>CG</t>
  </si>
  <si>
    <t xml:space="preserve"> 10/2013 - 10/2017</t>
  </si>
  <si>
    <t>Khoa chuyên môn</t>
  </si>
  <si>
    <t>CBGD + ĐHTN</t>
  </si>
  <si>
    <t>Kiêm nhiệm ĐHTN</t>
  </si>
  <si>
    <t>Th.S nước ngoài</t>
  </si>
  <si>
    <t>Th.S</t>
  </si>
  <si>
    <t>Thời gian đào tạo</t>
  </si>
  <si>
    <t>16/01/2015</t>
  </si>
  <si>
    <t>19/1/2015</t>
  </si>
  <si>
    <t>26/1/2015</t>
  </si>
  <si>
    <t>15/4/2015</t>
  </si>
  <si>
    <t>17/4/2015</t>
  </si>
  <si>
    <t>18/6/2015</t>
  </si>
  <si>
    <t>17/8/2015</t>
  </si>
  <si>
    <t>22/6/2015</t>
  </si>
  <si>
    <t>16/6/2015</t>
  </si>
  <si>
    <t>01/2013-  12/2015</t>
  </si>
  <si>
    <t>1/2015-1/2017</t>
  </si>
  <si>
    <t>6/2012-31/7/2016</t>
  </si>
  <si>
    <t>10/2011 – 10/2014</t>
  </si>
  <si>
    <t>11/2013 – 11/2016</t>
  </si>
  <si>
    <t>4/2013 – 4/2017</t>
  </si>
  <si>
    <t>10/2014 – 10/2018</t>
  </si>
  <si>
    <t>12/2008 – 12/2015</t>
  </si>
  <si>
    <t>12/2014 – 12/2017</t>
  </si>
  <si>
    <t>2/2012 – 2/2016</t>
  </si>
  <si>
    <t>12/2013 – 12/2016</t>
  </si>
  <si>
    <t>12/2009 – 12/2015</t>
  </si>
  <si>
    <t>9/2013 – 9/2016</t>
  </si>
  <si>
    <t>6/2015-6/2018</t>
  </si>
  <si>
    <t xml:space="preserve"> 12/2012 -12/2016</t>
  </si>
  <si>
    <t xml:space="preserve"> 12/2014 - 12/2018</t>
  </si>
  <si>
    <t xml:space="preserve"> 10/2012 - 10/2016</t>
  </si>
  <si>
    <t>9/2014-9/2019</t>
  </si>
  <si>
    <t>Năm 2012</t>
  </si>
  <si>
    <t>9/2015-7/2019</t>
  </si>
  <si>
    <t>11/2013 - 11/2015</t>
  </si>
  <si>
    <t>8/2015-8/2018</t>
  </si>
  <si>
    <t>Năm 2013</t>
  </si>
  <si>
    <t>9/2014-7/2018</t>
  </si>
  <si>
    <t>9/2014-9/2016</t>
  </si>
  <si>
    <t>11/2012 – 11/2015</t>
  </si>
  <si>
    <t>10/2013 – 10/2016</t>
  </si>
  <si>
    <t>12/2014 – 12/2018</t>
  </si>
  <si>
    <t>10/2012 – 10/2015</t>
  </si>
  <si>
    <t>11/6/2012 – 16/7/2016</t>
  </si>
  <si>
    <t>10/2015-10/2018</t>
  </si>
  <si>
    <t>23/7/2012-28/02/2017</t>
  </si>
  <si>
    <t>6/2012-5/2015</t>
  </si>
  <si>
    <t>22/7/2013-21/7/2016</t>
  </si>
  <si>
    <t>9/2012-9/2015</t>
  </si>
  <si>
    <t>năm 2012`</t>
  </si>
  <si>
    <t>năm 2013</t>
  </si>
  <si>
    <t>8/2015-8/2019</t>
  </si>
  <si>
    <t>8/2012-8/2014</t>
  </si>
  <si>
    <t>6/2013-6/2016</t>
  </si>
  <si>
    <t>4/2014-4/2018</t>
  </si>
  <si>
    <t>10/2013-10/2016</t>
  </si>
  <si>
    <t>4/2015-4/2019</t>
  </si>
  <si>
    <t>01/2015-01/2019</t>
  </si>
  <si>
    <t>01/2015-31/12/2015</t>
  </si>
  <si>
    <t>9/2015-8/2019</t>
  </si>
  <si>
    <t>1/2015-3/2019</t>
  </si>
  <si>
    <t>8/2011-8/2015</t>
  </si>
  <si>
    <t>1/2015-2/2019</t>
  </si>
  <si>
    <t>8/2014-8/2017</t>
  </si>
  <si>
    <t>9/2015-9/2019</t>
  </si>
  <si>
    <t>Từ 2009 - 2013</t>
  </si>
  <si>
    <t>12/2012-12/2015</t>
  </si>
  <si>
    <t>20/3-31/12/2015</t>
  </si>
  <si>
    <t>4 năm từ t2/2015</t>
  </si>
  <si>
    <t>11/2013-11/2015</t>
  </si>
  <si>
    <t>10/2009 đến 12/2013</t>
  </si>
  <si>
    <t>4/2014 – 4/2018</t>
  </si>
  <si>
    <t>6/2014-6/2018</t>
  </si>
  <si>
    <t>7/2011-7/2015</t>
  </si>
  <si>
    <t>10.2011 – 10.2015</t>
  </si>
  <si>
    <t>2011-2014</t>
  </si>
  <si>
    <t>9/2014-7/2016</t>
  </si>
  <si>
    <t>11/ 2012 -11/2016</t>
  </si>
  <si>
    <t>7/1/2015-7/1/2018</t>
  </si>
  <si>
    <t>30/3/2013-12/2017</t>
  </si>
  <si>
    <t>11/2014-11/2018</t>
  </si>
  <si>
    <t>3/2015-5/2016</t>
  </si>
  <si>
    <t>10/2014-9/2016</t>
  </si>
  <si>
    <t>11/2014 - 11/2018</t>
  </si>
  <si>
    <t>2011-2015</t>
  </si>
  <si>
    <t>2010-2014</t>
  </si>
  <si>
    <t>2014-2018</t>
  </si>
  <si>
    <t>29/2/2013-29/2/2016</t>
  </si>
  <si>
    <t>Kinh tế phát triển</t>
  </si>
  <si>
    <t>Đào Thị Hải Vân</t>
  </si>
  <si>
    <t>Học hàm, học vị</t>
  </si>
  <si>
    <t>Nghỉ không lương từ 01/7/15</t>
  </si>
  <si>
    <t>Bộ môn Kinh tế ngành</t>
  </si>
  <si>
    <t>Ngô Thị Thu Hương</t>
  </si>
  <si>
    <t>Bùi Thi Thuỳ Giang</t>
  </si>
  <si>
    <t>Dương Văn Dũng</t>
  </si>
  <si>
    <t>Trần Văn Hưng</t>
  </si>
  <si>
    <t>Năm hợp đồng</t>
  </si>
  <si>
    <t xml:space="preserve">Năm vào biên chế </t>
  </si>
  <si>
    <t>Năm vào trường</t>
  </si>
  <si>
    <t>2015</t>
  </si>
  <si>
    <t>2014</t>
  </si>
  <si>
    <t>10/83</t>
  </si>
  <si>
    <t>10/81</t>
  </si>
  <si>
    <t>10/99</t>
  </si>
  <si>
    <t>10/90</t>
  </si>
  <si>
    <t>11/90</t>
  </si>
  <si>
    <t>12/88</t>
  </si>
  <si>
    <t>2/87</t>
  </si>
  <si>
    <t>8/05</t>
  </si>
  <si>
    <t>1/91</t>
  </si>
  <si>
    <t>08/08</t>
  </si>
  <si>
    <t>6/04</t>
  </si>
  <si>
    <t>7/85</t>
  </si>
  <si>
    <t>5/79</t>
  </si>
  <si>
    <t>12/84</t>
  </si>
  <si>
    <t>3/87</t>
  </si>
  <si>
    <t>04/09</t>
  </si>
  <si>
    <t>01/07</t>
  </si>
  <si>
    <t>12/80</t>
  </si>
  <si>
    <t>5/78</t>
  </si>
  <si>
    <t>1/81</t>
  </si>
  <si>
    <t>11/79</t>
  </si>
  <si>
    <t>3/79</t>
  </si>
  <si>
    <t>10/78</t>
  </si>
  <si>
    <t>1/89</t>
  </si>
  <si>
    <t>5/91</t>
  </si>
  <si>
    <t>02/08</t>
  </si>
  <si>
    <t>11/92</t>
  </si>
  <si>
    <t>8/84</t>
  </si>
  <si>
    <t>4/06</t>
  </si>
  <si>
    <t>2/89</t>
  </si>
  <si>
    <t>1/83</t>
  </si>
  <si>
    <t>8/93</t>
  </si>
  <si>
    <t>4/80</t>
  </si>
  <si>
    <t>8/88</t>
  </si>
  <si>
    <t>7/01</t>
  </si>
  <si>
    <t>12/85</t>
  </si>
  <si>
    <t>1/90</t>
  </si>
  <si>
    <t>11/74</t>
  </si>
  <si>
    <t>9/80</t>
  </si>
  <si>
    <t>9/81</t>
  </si>
  <si>
    <t>8/83</t>
  </si>
  <si>
    <t>7/81</t>
  </si>
  <si>
    <t>9/79</t>
  </si>
  <si>
    <t>9/04</t>
  </si>
  <si>
    <t>12/89</t>
  </si>
  <si>
    <t>10/79</t>
  </si>
  <si>
    <t>1/77</t>
  </si>
  <si>
    <t>6/90</t>
  </si>
  <si>
    <t>5/90</t>
  </si>
  <si>
    <t>1/05</t>
  </si>
  <si>
    <t>12/93</t>
  </si>
  <si>
    <t>7/02</t>
  </si>
  <si>
    <t>11/85</t>
  </si>
  <si>
    <t>12/92</t>
  </si>
  <si>
    <t>7/93</t>
  </si>
  <si>
    <t>04/04</t>
  </si>
  <si>
    <t>9/93</t>
  </si>
  <si>
    <t>06/04</t>
  </si>
  <si>
    <t>2/84</t>
  </si>
  <si>
    <t>9/90</t>
  </si>
  <si>
    <t>4/91</t>
  </si>
  <si>
    <t>11/02</t>
  </si>
  <si>
    <t>04/08</t>
  </si>
  <si>
    <t>1/86</t>
  </si>
  <si>
    <t>10/94</t>
  </si>
  <si>
    <t>2/77</t>
  </si>
  <si>
    <t>4/81</t>
  </si>
  <si>
    <t>3/83</t>
  </si>
  <si>
    <t>2/82</t>
  </si>
  <si>
    <t>9/83</t>
  </si>
  <si>
    <t>9/82</t>
  </si>
  <si>
    <t>Nguyễn Văn Hiên</t>
  </si>
  <si>
    <t>Đỗ Hồng Anh</t>
  </si>
  <si>
    <t>Nguyễn Quỳnh Dương</t>
  </si>
  <si>
    <t>Kiều Văn Hoà</t>
  </si>
  <si>
    <t>ĐH nước ngoài</t>
  </si>
  <si>
    <t>Nước đào tạo</t>
  </si>
  <si>
    <t>Điều tra quy hoạch</t>
  </si>
  <si>
    <t xml:space="preserve">Nguyễn Thị Hoa </t>
  </si>
  <si>
    <t>Nguyễn Thị Nhung</t>
  </si>
  <si>
    <t>Trương Bách Kiên</t>
  </si>
  <si>
    <t>Nguyễn Thị Thu Thảo</t>
  </si>
  <si>
    <t>Viện trưởng</t>
  </si>
  <si>
    <t>VIỆN NC &amp; PTLN</t>
  </si>
  <si>
    <t>Sa thải 7/3/16</t>
  </si>
  <si>
    <t>Sa thải tháng 01/16</t>
  </si>
  <si>
    <t>Việt Nam</t>
  </si>
  <si>
    <t>CH Séc</t>
  </si>
  <si>
    <t>Hàn Quốc</t>
  </si>
  <si>
    <t>Nhật Bản</t>
  </si>
  <si>
    <t>Slovakia</t>
  </si>
  <si>
    <t> Philippines</t>
  </si>
  <si>
    <t>Úc</t>
  </si>
  <si>
    <t>Nga</t>
  </si>
  <si>
    <t>Anh Quốc</t>
  </si>
  <si>
    <t>Đài Loan</t>
  </si>
  <si>
    <t>Philippines</t>
  </si>
  <si>
    <t>Đức</t>
  </si>
  <si>
    <t>New Zealand</t>
  </si>
  <si>
    <t>Nhật bản</t>
  </si>
  <si>
    <t>Bulgaria</t>
  </si>
  <si>
    <t>Nông Thị Phương Nhung</t>
  </si>
  <si>
    <t>Nghỉ việc T3/2016</t>
  </si>
  <si>
    <t>Chuyển công tác 11/4/2016</t>
  </si>
  <si>
    <t>Nguyễn Thuỳ Linh</t>
  </si>
  <si>
    <t>Dương Thế Hiển</t>
  </si>
  <si>
    <t>Giáo dục thể chất</t>
  </si>
  <si>
    <t>Dương Thị Hương Ly</t>
  </si>
  <si>
    <t>hĐ</t>
  </si>
  <si>
    <t>Phạm Đức Chính</t>
  </si>
  <si>
    <t>Nguyễn Văn Lương</t>
  </si>
  <si>
    <t>Hoàng Quý Nhân</t>
  </si>
  <si>
    <t>Nguyễn Mạnh Dũng</t>
  </si>
  <si>
    <t>Chu Thị Hà</t>
  </si>
  <si>
    <t>Phân tích tài chính</t>
  </si>
  <si>
    <t>Chấm dứt HĐ T6-16</t>
  </si>
  <si>
    <t>Nghỉ việc T7/2016</t>
  </si>
  <si>
    <t>Về hưu T6/2016</t>
  </si>
  <si>
    <t>DANH SÁCH CÁN BỘ, VIÊN CHỨC VÀ LAO ĐỘNG HỢP ĐỒNG</t>
  </si>
  <si>
    <t>Đinh Văn Vân</t>
  </si>
  <si>
    <t>T9/16</t>
  </si>
  <si>
    <t>Trần Hải Đăng</t>
  </si>
  <si>
    <t>Đỗ Tuấn Bách</t>
  </si>
  <si>
    <t>Vũ Hoài Nam</t>
  </si>
  <si>
    <t>Hoàng Văn Hưng</t>
  </si>
  <si>
    <t>Đi nước ngoài</t>
  </si>
  <si>
    <t>Chuyển công tác T9/2016</t>
  </si>
  <si>
    <t>Bộ môn Sinh lý - Sinh hoá</t>
  </si>
  <si>
    <t>Bộ môn Di truyền - Giống</t>
  </si>
  <si>
    <t>V.07.01.01</t>
  </si>
  <si>
    <t>V.07.01.02</t>
  </si>
  <si>
    <t>V.07.01.03</t>
  </si>
  <si>
    <t>Năm bổ nhiệm</t>
  </si>
  <si>
    <t>TRUNG TÂM NN-THƯD</t>
  </si>
  <si>
    <t>TRUNG TÂM ĐT&amp;PTQT</t>
  </si>
  <si>
    <t>TRUNG TÂM  ĐTTNCXH</t>
  </si>
  <si>
    <t>VIỆN NC&amp; PTLN</t>
  </si>
  <si>
    <t>VIỆN KHOA HỌC SỰ SỐNG</t>
  </si>
  <si>
    <t>Chức vụ Đảng. Đoàn thể</t>
  </si>
  <si>
    <t>UV BCH</t>
  </si>
  <si>
    <t>UVBCH/CT Hội CCB</t>
  </si>
  <si>
    <t>Vũ Cẩm Vân</t>
  </si>
  <si>
    <t>Vũ Thị Thanh Hằng</t>
  </si>
  <si>
    <t>Lê Minh Tú</t>
  </si>
  <si>
    <t>Nguyễn Thuý Hà</t>
  </si>
  <si>
    <t>Nguyễn Thị Thuý Mỵ</t>
  </si>
  <si>
    <t>Cù Thị Thuý Nga</t>
  </si>
  <si>
    <t>Nguyễn Thị Thuỷ</t>
  </si>
  <si>
    <t>Nguyễn Thị Thuý</t>
  </si>
  <si>
    <t>Dương Thuỳ Trang</t>
  </si>
  <si>
    <t>Dương Thị Minh Hoà</t>
  </si>
  <si>
    <t>Vũ Thị Thanh Thuỷ</t>
  </si>
  <si>
    <t>Bùi Đình Hoà</t>
  </si>
  <si>
    <t>Trần Thị Thuý Nga</t>
  </si>
  <si>
    <t>P. Giám đốc</t>
  </si>
  <si>
    <t>P. Hiệu trưởng</t>
  </si>
  <si>
    <t>P. Trưởng khoa</t>
  </si>
  <si>
    <t>P. Trưởng phòng</t>
  </si>
  <si>
    <t>P. Viện trưởng</t>
  </si>
  <si>
    <t>Đào Văn Biên</t>
  </si>
  <si>
    <t>Vũ Thị Kim Hảo</t>
  </si>
  <si>
    <t>Phạm Thị Minh Hoa</t>
  </si>
  <si>
    <t>Phạm Thị Thuỳ Dương</t>
  </si>
  <si>
    <t>Lê Thị Khánh Hoà</t>
  </si>
  <si>
    <t>VP CHƯƠNG TRÌNH ĐÀO TẠO CHẤT LƯỢNG CAO</t>
  </si>
  <si>
    <t>Nguyễn Thị Kim Oanh</t>
  </si>
  <si>
    <t>Hà Thị Hoà</t>
  </si>
  <si>
    <t xml:space="preserve">Nguyễn Thị Mai </t>
  </si>
  <si>
    <t>Đi nước ngoài, nghỉ ko lương</t>
  </si>
  <si>
    <t>2017</t>
  </si>
  <si>
    <t>Cao Đức Minh</t>
  </si>
  <si>
    <t>Khương Nam Thái</t>
  </si>
  <si>
    <t>Quản trị kinh doanh Quốc tế</t>
  </si>
  <si>
    <t>Hoàng Khánh Tùng</t>
  </si>
  <si>
    <t>Tổ trưởng</t>
  </si>
  <si>
    <t>Tổ phó</t>
  </si>
  <si>
    <t>Bộ môn/Tổ chuyên môn</t>
  </si>
  <si>
    <t>Tổ Ngoại ngữ</t>
  </si>
  <si>
    <t>Khoa học thực phẩm</t>
  </si>
  <si>
    <t>Bùi Văn Quang</t>
  </si>
  <si>
    <t>TRUNG TÂM ƯƠM TẠO CÔNG NGHỆ VÀ HỖ TRỢ KHỞI NGHIỆP</t>
  </si>
  <si>
    <t>Năm tốt nghiệp/Công nhận</t>
  </si>
  <si>
    <t>Sán Dìu</t>
  </si>
  <si>
    <t>Dao</t>
  </si>
  <si>
    <t>28/8/217</t>
  </si>
  <si>
    <t>Nguyễn Đức Quang</t>
  </si>
  <si>
    <t>Pháp</t>
  </si>
  <si>
    <t>ĐH Cuba</t>
  </si>
  <si>
    <t>Thái Lan</t>
  </si>
  <si>
    <t>Nga, Bỉ</t>
  </si>
  <si>
    <t xml:space="preserve"> Ireland</t>
  </si>
  <si>
    <t>Trung Quốc</t>
  </si>
  <si>
    <t>Philippines (ĐH)</t>
  </si>
  <si>
    <t>Trung tâm Đào tạo, Nghiên cứu và Phát triển Thuỷ sản vùng Đông Bắc</t>
  </si>
  <si>
    <t>TRUNG TÂM NC ĐỊA TIN HỌC</t>
  </si>
  <si>
    <t>Đồng Thị Linh Chi</t>
  </si>
  <si>
    <t>Nguyễn Thị Thảo</t>
  </si>
  <si>
    <t>Hà Thị Hồng</t>
  </si>
  <si>
    <t>Dương Văn Huy</t>
  </si>
  <si>
    <t>Đinh Thị Thanh</t>
  </si>
  <si>
    <t>Mùi Minh Tùng</t>
  </si>
  <si>
    <t>Tạ Thanh Tùng</t>
  </si>
  <si>
    <t>Hoàng Thị Huyền Trang</t>
  </si>
  <si>
    <t>Đào Thị Hồng Chiêm</t>
  </si>
  <si>
    <t>ThS</t>
  </si>
  <si>
    <t>Nguyễn Minh Sơn</t>
  </si>
  <si>
    <t>Đinh Thị Thanh Uyên</t>
  </si>
  <si>
    <t>Công nghệ thông tin</t>
  </si>
  <si>
    <t>Nguyễn Thu Thuỳ</t>
  </si>
  <si>
    <t>Lê Thị Lương</t>
  </si>
  <si>
    <t>Phạm Văn Tuấn</t>
  </si>
  <si>
    <t>Nguyễn Khánh Phượng</t>
  </si>
  <si>
    <t xml:space="preserve">Nguyễn Mạnh Hùng </t>
  </si>
  <si>
    <t>Tạ Thị Lượng</t>
  </si>
  <si>
    <t>V.08.05.12</t>
  </si>
  <si>
    <t>Nguyễn Thị Bích Hạnh</t>
  </si>
  <si>
    <t>Vũ Đàm Hùng</t>
  </si>
  <si>
    <t>Bùi Tuấn Tuân</t>
  </si>
  <si>
    <t>Lê Văn Việt</t>
  </si>
  <si>
    <t xml:space="preserve">Trưởng phòng </t>
  </si>
  <si>
    <t>Phó Trưởng phòng</t>
  </si>
  <si>
    <t>Đỗ Đại Nghĩa</t>
  </si>
  <si>
    <t>Cán bộ</t>
  </si>
  <si>
    <t>Nguyễn Đức Ngọc</t>
  </si>
  <si>
    <t>Trần Thị Tý</t>
  </si>
  <si>
    <t>Phạm Thị Thanh Hương</t>
  </si>
  <si>
    <t>Hoàng Thị Hà</t>
  </si>
  <si>
    <t>Nguyễn Huy Toàn</t>
  </si>
  <si>
    <t>Dương Thị Bích</t>
  </si>
  <si>
    <t>Trần Xuân Trường</t>
  </si>
  <si>
    <t>Bùi Thu Thủy</t>
  </si>
  <si>
    <t>Nông Bằng Giang</t>
  </si>
  <si>
    <t>Lương Thị Xuân</t>
  </si>
  <si>
    <t>Lê Văn Bắc</t>
  </si>
  <si>
    <t>Trần Tiến Khanh</t>
  </si>
  <si>
    <t>Lương Quỳnh Hoa</t>
  </si>
  <si>
    <t>Ma Văn Thượng</t>
  </si>
  <si>
    <t>Phạm Thái Hưng</t>
  </si>
  <si>
    <t>Vũ Văn Lợi</t>
  </si>
  <si>
    <t>Nguyễn Quang Hưng</t>
  </si>
  <si>
    <t>Phạm Thị Thảo</t>
  </si>
  <si>
    <t>Hoàng Ngọc Hà</t>
  </si>
  <si>
    <t>Cao Thị Mai Phương</t>
  </si>
  <si>
    <t>Ngô Thị Ngân</t>
  </si>
  <si>
    <t>Nguyễn Thị Thu Dung</t>
  </si>
  <si>
    <t>Dương Thị Nhung</t>
  </si>
  <si>
    <t>Dương Thị Ngân</t>
  </si>
  <si>
    <t>Nguyễn Thị Thanh Thảo</t>
  </si>
  <si>
    <t>Ngô Thị Bảo Oanh</t>
  </si>
  <si>
    <t>Nguyễn Thị Ngoan</t>
  </si>
  <si>
    <t>Lưu Thương Huyền</t>
  </si>
  <si>
    <t>Nguyễn Thị Linh</t>
  </si>
  <si>
    <t>Phạm Thị Thanh Huyền</t>
  </si>
  <si>
    <t>Phù Anh Tuấn</t>
  </si>
  <si>
    <t>Lê Thùy Linh</t>
  </si>
  <si>
    <t>Khuất Thị Thanh Huyền</t>
  </si>
  <si>
    <t>Lưu Văn Thanh</t>
  </si>
  <si>
    <t>Trưởng phòng Phân tích hoá học</t>
  </si>
  <si>
    <t>Phó bộ môn STMT</t>
  </si>
  <si>
    <t>PTP phân tích hoá học</t>
  </si>
  <si>
    <t>VP CHƯƠNG TRÌNH TIÊN TIẾN</t>
  </si>
  <si>
    <t>UV BTV CĐ</t>
  </si>
  <si>
    <t>PCT CĐ/UVBTVCĐ</t>
  </si>
  <si>
    <t>BTV ĐTN</t>
  </si>
  <si>
    <t>Vũ Hồng Quân</t>
  </si>
  <si>
    <t>Bộ môn Khoa học cơ sở thú y</t>
  </si>
  <si>
    <t>Bộ môn Dược - ATTP</t>
  </si>
  <si>
    <t>Hà Văn Tuyển</t>
  </si>
  <si>
    <t>Đoàn Hữu Khánh</t>
  </si>
  <si>
    <t>Phạm Thị Thu Trang</t>
  </si>
  <si>
    <t>Hoàng Thị Thanh Hương</t>
  </si>
  <si>
    <t>BT ĐTN</t>
  </si>
  <si>
    <t>Phan Thị Tố Loan</t>
  </si>
  <si>
    <t>TRUNG TÂM ĐÀO TẠO, NGHIÊN CỨU GIỐNG CÂY TRỒNG VÀ VẬT NUÔI</t>
  </si>
  <si>
    <t>Nguyễn Thị Hải Yến</t>
  </si>
  <si>
    <t>PTP</t>
  </si>
  <si>
    <t>Năm cấp</t>
  </si>
  <si>
    <t>Đoàn Thị Thanh Hiền</t>
  </si>
  <si>
    <t>PCT Hội CCB</t>
  </si>
  <si>
    <t>PBT ĐTN</t>
  </si>
  <si>
    <t>Bộ môn Quản lý tài nguyên và Du lịch sinh thái</t>
  </si>
  <si>
    <t>Bộ môn Quản lý đất đai và Bất động sản</t>
  </si>
  <si>
    <t>Bộ môn Khoa học và Quản lý môi trường</t>
  </si>
  <si>
    <t>Bộ môn Công nghệ môi trường</t>
  </si>
  <si>
    <t>Bộ môn Công nghệ Sinh học</t>
  </si>
  <si>
    <t>Bộ môn Đảm bảo chất lượng và ATTP</t>
  </si>
  <si>
    <t>Bộ môn Khoa học tự nhiên</t>
  </si>
  <si>
    <t>Bộ môn Khoa học xã hội</t>
  </si>
  <si>
    <t>Bộ môn Lâm sinh</t>
  </si>
  <si>
    <t>Bộ môn Kinh tế nông nghiệp</t>
  </si>
  <si>
    <t>Bộ môn Quản trị kinh doanh</t>
  </si>
  <si>
    <t>Bộ môn Chăn nuôi</t>
  </si>
  <si>
    <t>Bộ môn Thú y</t>
  </si>
  <si>
    <t>Bộ môn Dược thú y</t>
  </si>
  <si>
    <t>Bộ môn Nông nghiệp công nghệ cao</t>
  </si>
  <si>
    <t>Bộ môn Bảo vệ thực vật</t>
  </si>
  <si>
    <t>Bộ môn Khoa học cây trồng</t>
  </si>
  <si>
    <t>PHÒNG QUẢN LÝ CHẤT LƯỢNG</t>
  </si>
  <si>
    <t>Vũ Khánh Linh</t>
  </si>
  <si>
    <t>Nguyễn Thị Hiền Lương</t>
  </si>
  <si>
    <t>Hà Thúy Châm</t>
  </si>
  <si>
    <t>Nông Thị Thắm</t>
  </si>
  <si>
    <t>Trần Trọng Đại</t>
  </si>
  <si>
    <t>Nguyễn Thị Chúc</t>
  </si>
  <si>
    <t>Nguyễn Duy Đăng</t>
  </si>
  <si>
    <t>Hoàng Thị Bông</t>
  </si>
  <si>
    <t>Lục Thị Lanh</t>
  </si>
  <si>
    <t>Trần Thị Hoài</t>
  </si>
  <si>
    <t>Vũ Chí Công</t>
  </si>
  <si>
    <t>Hoàng Ngọc Diệp</t>
  </si>
  <si>
    <t>TRUNG TÂM NCPTNLNMN (ADC)</t>
  </si>
  <si>
    <t>Nguyễn Thị Trang</t>
  </si>
  <si>
    <t>Ngô Thị Hiền</t>
  </si>
  <si>
    <t>Nguyễn Hạnh Tiên</t>
  </si>
  <si>
    <t> 26/11/1996</t>
  </si>
  <si>
    <t/>
  </si>
  <si>
    <t>Canada</t>
  </si>
  <si>
    <t>Úc, Việt Nam</t>
  </si>
  <si>
    <t xml:space="preserve"> Philippines</t>
  </si>
  <si>
    <t>Malaysia</t>
  </si>
  <si>
    <t xml:space="preserve"> Lịch sử Đảng Cộng sản Việt Nam</t>
  </si>
  <si>
    <t>Lâm học</t>
  </si>
  <si>
    <t>Khoa học Đất - Môi trường</t>
  </si>
  <si>
    <t>hoá học</t>
  </si>
  <si>
    <t>Quản lý Môi Trường</t>
  </si>
  <si>
    <t>Khoa học Đất</t>
  </si>
  <si>
    <t xml:space="preserve"> Quản Lý Môi Trường</t>
  </si>
  <si>
    <t>Kinh tế Nông nghiệp</t>
  </si>
  <si>
    <t xml:space="preserve">  Nghiên cứu phát triển</t>
  </si>
  <si>
    <t xml:space="preserve"> Kinh tế chính trị Châu Âu</t>
  </si>
  <si>
    <t>Tổng số:</t>
  </si>
  <si>
    <t>Đơn vị trả lương</t>
  </si>
  <si>
    <t>1. Phòng Tổng hợp</t>
  </si>
  <si>
    <t>2008</t>
  </si>
  <si>
    <t>Địa chính</t>
  </si>
  <si>
    <t>Chuyên viên</t>
  </si>
  <si>
    <t>Quàn lý tài nguyên thiên nhiên</t>
  </si>
  <si>
    <t>2018</t>
  </si>
  <si>
    <t>Kế toán trưởng</t>
  </si>
  <si>
    <t>Ths</t>
  </si>
  <si>
    <t>Kinh tế nông thôn</t>
  </si>
  <si>
    <t>THs</t>
  </si>
  <si>
    <t>Quản lý giáo dục</t>
  </si>
  <si>
    <t>Tài chính-ngân hàng</t>
  </si>
  <si>
    <t>Kế toán</t>
  </si>
  <si>
    <t xml:space="preserve">Kế toán </t>
  </si>
  <si>
    <t>Kế toán tổng hợp</t>
  </si>
  <si>
    <t>Ma Thị Thu Loan</t>
  </si>
  <si>
    <t>2019</t>
  </si>
  <si>
    <t>Nhân viên</t>
  </si>
  <si>
    <t>Nhân viên phục vụ</t>
  </si>
  <si>
    <t>Lái xe</t>
  </si>
  <si>
    <t>Vũ Thành Lại</t>
  </si>
  <si>
    <t>23/08/1955</t>
  </si>
  <si>
    <t>THPT</t>
  </si>
  <si>
    <t>Tạ Văn Minh</t>
  </si>
  <si>
    <t>17/03/1962</t>
  </si>
  <si>
    <t>Nguyễn Văn Hữu</t>
  </si>
  <si>
    <t>03/02/1959</t>
  </si>
  <si>
    <t>2. Phòng ĐTKH&amp;HTQT</t>
  </si>
  <si>
    <t>Chuyên gia</t>
  </si>
  <si>
    <t>THS</t>
  </si>
  <si>
    <t xml:space="preserve"> Trưởng phòng </t>
  </si>
  <si>
    <t>Kinh tế và PTNT</t>
  </si>
  <si>
    <t>Giáo duc học</t>
  </si>
  <si>
    <t>2016</t>
  </si>
  <si>
    <t>27/09/1991</t>
  </si>
  <si>
    <t>Viện Nam</t>
  </si>
  <si>
    <t>Sinh thái nông nghiệp</t>
  </si>
  <si>
    <t>3. TT CNTT&amp;TNSV</t>
  </si>
  <si>
    <t>CNTT</t>
  </si>
  <si>
    <t>Trắc địa</t>
  </si>
  <si>
    <t>Kỹ thuật viên</t>
  </si>
  <si>
    <t>QLTN</t>
  </si>
  <si>
    <t>Trưởng lab</t>
  </si>
  <si>
    <t>Lý Văn Trọng</t>
  </si>
  <si>
    <t>Tiêp</t>
  </si>
  <si>
    <t>KH&amp;QLMT</t>
  </si>
  <si>
    <t>Đoàn Tiến Nguyên</t>
  </si>
  <si>
    <t>1957</t>
  </si>
  <si>
    <t>3. TT CNSH</t>
  </si>
  <si>
    <t>Phó giám đốc</t>
  </si>
  <si>
    <t>Kỹ thuật viên chính</t>
  </si>
  <si>
    <t xml:space="preserve">Kỹ thuật viên </t>
  </si>
  <si>
    <t>tày</t>
  </si>
  <si>
    <t xml:space="preserve">Hoàng Đức Hòa </t>
  </si>
  <si>
    <t>Luật kinh tế</t>
  </si>
  <si>
    <t>Nguyễn Thị Ngọc Anh</t>
  </si>
  <si>
    <t>Đào tạo nghề</t>
  </si>
  <si>
    <t>2012</t>
  </si>
  <si>
    <t>Nguyễn Thị Hoa Ánh</t>
  </si>
  <si>
    <t>QL đất đai</t>
  </si>
  <si>
    <t>Vũ Kỳ Liên</t>
  </si>
  <si>
    <t>Đào Thị Thùy Linh</t>
  </si>
  <si>
    <t>Lương Thế Vũ</t>
  </si>
  <si>
    <t>KC cây trồng</t>
  </si>
  <si>
    <t>4. TT giống và khảo nghiệm giống cây trồng</t>
  </si>
  <si>
    <t>Đào Thanh Tùng</t>
  </si>
  <si>
    <t>Cao Lan</t>
  </si>
  <si>
    <t>Nông lâm kết hợp</t>
  </si>
  <si>
    <t>Nguyễn Văn Tuấn</t>
  </si>
  <si>
    <t>CNKT điện-điện tử</t>
  </si>
  <si>
    <t>Lê Đức Tân</t>
  </si>
  <si>
    <t>Trưởng vườn ươm</t>
  </si>
  <si>
    <t>Tống Thị Minh Diệu</t>
  </si>
  <si>
    <t>Lê Thị Mến</t>
  </si>
  <si>
    <t>Thương mại</t>
  </si>
  <si>
    <t>5. Trung tâm nghiên cứu, bảo tồn, phát triển và chế biến cây thuốc</t>
  </si>
  <si>
    <t>Nguyễn Văn Toanh</t>
  </si>
  <si>
    <t>1967</t>
  </si>
  <si>
    <t>Ds</t>
  </si>
  <si>
    <t>Y dược cổ truyền</t>
  </si>
  <si>
    <t>Nguyễn Thị Trang</t>
  </si>
  <si>
    <t>26/09/1992</t>
  </si>
  <si>
    <t>2013</t>
  </si>
  <si>
    <t>Lê Quang Ưng</t>
  </si>
  <si>
    <t>Thảo dược học và các SPTN</t>
  </si>
  <si>
    <t>Nông Thị Hải Yến</t>
  </si>
  <si>
    <t>Nghỉ khong lương</t>
  </si>
  <si>
    <t>TRUNG TÂM TÀI NGUYÊN MÔI TRƯỜNG</t>
  </si>
  <si>
    <t>Đào Thị Thanh Huyền</t>
  </si>
  <si>
    <t>Nguyễn Minh Châu</t>
  </si>
  <si>
    <t>TRUNG TÂM ĐỊA TIN HỌC</t>
  </si>
  <si>
    <t>Trưởng VP</t>
  </si>
  <si>
    <t>Trung tâm NC và ƯDCNC trong NN</t>
  </si>
  <si>
    <t>PTP/KTT</t>
  </si>
  <si>
    <t>Bùi Xuân Hồng</t>
  </si>
  <si>
    <t>Kinh tế môi trường; QTKD</t>
  </si>
  <si>
    <t>BTĐTN/PBM</t>
  </si>
  <si>
    <t>không lương</t>
  </si>
  <si>
    <t>UV BTV ĐU</t>
  </si>
  <si>
    <t>UV BCH ĐU/CT CĐ</t>
  </si>
  <si>
    <t>UV BCH ĐU</t>
  </si>
  <si>
    <t>PCT HCCB</t>
  </si>
  <si>
    <t>CT HCCB</t>
  </si>
  <si>
    <t>BT ĐU/CT HDT</t>
  </si>
  <si>
    <t>HỘI ĐỒNG TRƯỜNG</t>
  </si>
  <si>
    <t>4/89</t>
  </si>
  <si>
    <t>TKHĐT/PTP</t>
  </si>
  <si>
    <t>CT HSV</t>
  </si>
  <si>
    <t>PCT HSV</t>
  </si>
  <si>
    <t>Trung tâm Phát triển nông thôn SMART</t>
  </si>
  <si>
    <t>PGĐ/TBM</t>
  </si>
  <si>
    <t>Nghỉ ko lương</t>
  </si>
  <si>
    <t>Vũ Thị Hoà</t>
  </si>
  <si>
    <t>V.05.01.03</t>
  </si>
  <si>
    <t>Đỗ Võ Anh Khoa</t>
  </si>
  <si>
    <t>CNTY</t>
  </si>
  <si>
    <t>P. Trưởng VP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</si>
</sst>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#.##0,"/>
    <numFmt numFmtId="166" formatCode="mm/dd/yy"/>
    <numFmt numFmtId="167" formatCode="mm/yy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dd/mm/yy"/>
    <numFmt numFmtId="175" formatCode="dd/\'mm/yy"/>
    <numFmt numFmtId="176" formatCode="mm/yyyy"/>
    <numFmt numFmtId="177" formatCode="[$-409]dd\ mmmm\,\ yyyy"/>
    <numFmt numFmtId="178" formatCode="0#,##0"/>
    <numFmt numFmtId="179" formatCode="0,000,00#,##0"/>
  </numFmts>
  <fonts count="101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1"/>
      <name val="Calibri"/>
      <family val="2"/>
    </font>
    <font>
      <b/>
      <sz val="13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56"/>
      <name val="Arial"/>
      <family val="2"/>
    </font>
    <font>
      <b/>
      <sz val="12"/>
      <color indexed="56"/>
      <name val="Arial"/>
      <family val="2"/>
    </font>
    <font>
      <sz val="12"/>
      <color indexed="10"/>
      <name val="Arial"/>
      <family val="2"/>
    </font>
    <font>
      <sz val="12"/>
      <color indexed="51"/>
      <name val="Arial"/>
      <family val="2"/>
    </font>
    <font>
      <b/>
      <sz val="12"/>
      <color indexed="10"/>
      <name val="Arial"/>
      <family val="2"/>
    </font>
    <font>
      <sz val="12"/>
      <color indexed="8"/>
      <name val="Times New Roman"/>
      <family val="1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sz val="12"/>
      <color indexed="8"/>
      <name val="Arial"/>
      <family val="2"/>
    </font>
    <font>
      <b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sz val="8"/>
      <color indexed="8"/>
      <name val="Times New Roman"/>
      <family val="1"/>
    </font>
    <font>
      <sz val="10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48"/>
      <name val="Arial"/>
      <family val="2"/>
    </font>
    <font>
      <sz val="12"/>
      <color indexed="30"/>
      <name val="Times New Roman"/>
      <family val="1"/>
    </font>
    <font>
      <sz val="12"/>
      <color indexed="48"/>
      <name val="Times New Roman"/>
      <family val="1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12"/>
      <color indexed="63"/>
      <name val="Times New Roman"/>
      <family val="1"/>
    </font>
    <font>
      <sz val="12"/>
      <color indexed="6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2"/>
      <color theme="3"/>
      <name val="Arial"/>
      <family val="2"/>
    </font>
    <font>
      <b/>
      <sz val="12"/>
      <color theme="3"/>
      <name val="Arial"/>
      <family val="2"/>
    </font>
    <font>
      <sz val="12"/>
      <color rgb="FFFF0000"/>
      <name val="Arial"/>
      <family val="2"/>
    </font>
    <font>
      <sz val="12"/>
      <color rgb="FFFFC000"/>
      <name val="Arial"/>
      <family val="2"/>
    </font>
    <font>
      <b/>
      <sz val="12"/>
      <color rgb="FFFF0000"/>
      <name val="Arial"/>
      <family val="2"/>
    </font>
    <font>
      <sz val="12"/>
      <color rgb="FF000000"/>
      <name val="Times New Roman"/>
      <family val="1"/>
    </font>
    <font>
      <sz val="12"/>
      <color rgb="FF0000FF"/>
      <name val="Arial"/>
      <family val="2"/>
    </font>
    <font>
      <sz val="12"/>
      <color rgb="FF0000FF"/>
      <name val="Times New Roman"/>
      <family val="1"/>
    </font>
    <font>
      <sz val="12"/>
      <color rgb="FF000000"/>
      <name val="Arial"/>
      <family val="2"/>
    </font>
    <font>
      <b/>
      <sz val="12"/>
      <color rgb="FFFF0000"/>
      <name val="Times New Roman"/>
      <family val="1"/>
    </font>
    <font>
      <b/>
      <sz val="16"/>
      <color rgb="FFFF0000"/>
      <name val="Times New Roman"/>
      <family val="1"/>
    </font>
    <font>
      <sz val="8"/>
      <color rgb="FF000000"/>
      <name val="Times New Roman"/>
      <family val="1"/>
    </font>
    <font>
      <sz val="10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3333FF"/>
      <name val="Arial"/>
      <family val="2"/>
    </font>
    <font>
      <sz val="12"/>
      <color rgb="FF0070C0"/>
      <name val="Times New Roman"/>
      <family val="1"/>
    </font>
    <font>
      <sz val="12"/>
      <color rgb="FF3333FF"/>
      <name val="Times New Roman"/>
      <family val="1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sz val="12"/>
      <color rgb="FF252525"/>
      <name val="Times New Roman"/>
      <family val="1"/>
    </font>
    <font>
      <sz val="12"/>
      <color rgb="FFC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541">
    <xf numFmtId="0" fontId="0" fillId="0" borderId="0" xfId="0" applyAlignment="1">
      <alignment/>
    </xf>
    <xf numFmtId="0" fontId="2" fillId="0" borderId="10" xfId="59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1" xfId="58" applyFont="1" applyFill="1" applyBorder="1" applyAlignment="1">
      <alignment horizontal="center" vertical="center"/>
      <protection/>
    </xf>
    <xf numFmtId="0" fontId="4" fillId="0" borderId="12" xfId="61" applyFont="1" applyFill="1" applyBorder="1" applyAlignment="1">
      <alignment horizontal="center" vertical="center" wrapText="1"/>
      <protection/>
    </xf>
    <xf numFmtId="0" fontId="1" fillId="0" borderId="0" xfId="58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1" fillId="0" borderId="0" xfId="58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1" fillId="0" borderId="10" xfId="60" applyFont="1" applyFill="1" applyBorder="1" applyAlignment="1">
      <alignment horizontal="center" vertical="center"/>
      <protection/>
    </xf>
    <xf numFmtId="0" fontId="1" fillId="0" borderId="10" xfId="60" applyNumberFormat="1" applyFont="1" applyFill="1" applyBorder="1" applyAlignment="1">
      <alignment horizontal="left" vertical="center" wrapText="1"/>
      <protection/>
    </xf>
    <xf numFmtId="164" fontId="1" fillId="0" borderId="10" xfId="61" applyNumberFormat="1" applyFont="1" applyFill="1" applyBorder="1" applyAlignment="1">
      <alignment horizontal="center" vertical="center" wrapText="1"/>
      <protection/>
    </xf>
    <xf numFmtId="0" fontId="1" fillId="0" borderId="10" xfId="58" applyFont="1" applyFill="1" applyBorder="1" applyAlignment="1">
      <alignment horizontal="center" vertical="center"/>
      <protection/>
    </xf>
    <xf numFmtId="0" fontId="1" fillId="0" borderId="10" xfId="61" applyFont="1" applyFill="1" applyBorder="1" applyAlignment="1">
      <alignment horizontal="center" vertical="center" wrapText="1"/>
      <protection/>
    </xf>
    <xf numFmtId="165" fontId="1" fillId="0" borderId="10" xfId="58" applyNumberFormat="1" applyFont="1" applyFill="1" applyBorder="1" applyAlignment="1">
      <alignment horizontal="center" vertical="center"/>
      <protection/>
    </xf>
    <xf numFmtId="166" fontId="1" fillId="0" borderId="10" xfId="61" applyNumberFormat="1" applyFont="1" applyFill="1" applyBorder="1" applyAlignment="1">
      <alignment horizontal="center" vertical="center" wrapText="1"/>
      <protection/>
    </xf>
    <xf numFmtId="0" fontId="1" fillId="0" borderId="10" xfId="60" applyNumberFormat="1" applyFont="1" applyFill="1" applyBorder="1" applyAlignment="1">
      <alignment horizontal="center" vertical="center"/>
      <protection/>
    </xf>
    <xf numFmtId="0" fontId="1" fillId="0" borderId="10" xfId="61" applyNumberFormat="1" applyFont="1" applyFill="1" applyBorder="1" applyAlignment="1">
      <alignment horizontal="left" vertical="center" wrapText="1"/>
      <protection/>
    </xf>
    <xf numFmtId="0" fontId="1" fillId="0" borderId="10" xfId="58" applyFont="1" applyFill="1" applyBorder="1" applyAlignment="1">
      <alignment horizontal="center" vertical="center" wrapText="1"/>
      <protection/>
    </xf>
    <xf numFmtId="164" fontId="1" fillId="0" borderId="10" xfId="61" applyNumberFormat="1" applyFont="1" applyFill="1" applyBorder="1" applyAlignment="1" quotePrefix="1">
      <alignment horizontal="center" vertical="center" wrapText="1"/>
      <protection/>
    </xf>
    <xf numFmtId="0" fontId="1" fillId="0" borderId="10" xfId="59" applyFont="1" applyFill="1" applyBorder="1" applyAlignment="1">
      <alignment horizontal="center" vertical="center"/>
      <protection/>
    </xf>
    <xf numFmtId="0" fontId="1" fillId="0" borderId="10" xfId="60" applyFont="1" applyFill="1" applyBorder="1" applyAlignment="1" quotePrefix="1">
      <alignment horizontal="center" vertical="center"/>
      <protection/>
    </xf>
    <xf numFmtId="0" fontId="1" fillId="0" borderId="10" xfId="61" applyNumberFormat="1" applyFont="1" applyFill="1" applyBorder="1" applyAlignment="1">
      <alignment horizontal="center" vertical="center" wrapText="1"/>
      <protection/>
    </xf>
    <xf numFmtId="164" fontId="1" fillId="0" borderId="10" xfId="60" applyNumberFormat="1" applyFont="1" applyFill="1" applyBorder="1" applyAlignment="1">
      <alignment horizontal="center" vertical="center"/>
      <protection/>
    </xf>
    <xf numFmtId="14" fontId="1" fillId="0" borderId="10" xfId="60" applyNumberFormat="1" applyFont="1" applyFill="1" applyBorder="1" applyAlignment="1">
      <alignment horizontal="center" vertical="center"/>
      <protection/>
    </xf>
    <xf numFmtId="166" fontId="1" fillId="0" borderId="10" xfId="61" applyNumberFormat="1" applyFont="1" applyFill="1" applyBorder="1" applyAlignment="1" quotePrefix="1">
      <alignment horizontal="center" vertical="center" wrapText="1"/>
      <protection/>
    </xf>
    <xf numFmtId="0" fontId="1" fillId="0" borderId="10" xfId="58" applyFont="1" applyFill="1" applyBorder="1" applyAlignment="1">
      <alignment vertical="center"/>
      <protection/>
    </xf>
    <xf numFmtId="164" fontId="1" fillId="0" borderId="10" xfId="58" applyNumberFormat="1" applyFont="1" applyFill="1" applyBorder="1" applyAlignment="1">
      <alignment horizontal="center" vertical="center"/>
      <protection/>
    </xf>
    <xf numFmtId="0" fontId="1" fillId="0" borderId="10" xfId="60" applyFont="1" applyFill="1" applyBorder="1" applyAlignment="1">
      <alignment horizontal="left" vertical="center" wrapText="1"/>
      <protection/>
    </xf>
    <xf numFmtId="14" fontId="1" fillId="0" borderId="10" xfId="60" applyNumberFormat="1" applyFont="1" applyFill="1" applyBorder="1" applyAlignment="1" quotePrefix="1">
      <alignment horizontal="center" vertical="center"/>
      <protection/>
    </xf>
    <xf numFmtId="164" fontId="1" fillId="0" borderId="10" xfId="58" applyNumberFormat="1" applyFont="1" applyFill="1" applyBorder="1" applyAlignment="1" quotePrefix="1">
      <alignment horizontal="center" vertical="center"/>
      <protection/>
    </xf>
    <xf numFmtId="0" fontId="1" fillId="0" borderId="10" xfId="59" applyFont="1" applyFill="1" applyBorder="1" applyAlignment="1">
      <alignment horizontal="left" vertical="center"/>
      <protection/>
    </xf>
    <xf numFmtId="0" fontId="1" fillId="0" borderId="10" xfId="59" applyFont="1" applyFill="1" applyBorder="1" applyAlignment="1">
      <alignment horizontal="center" vertical="center" wrapText="1"/>
      <protection/>
    </xf>
    <xf numFmtId="0" fontId="1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vertical="center"/>
      <protection/>
    </xf>
    <xf numFmtId="0" fontId="76" fillId="0" borderId="10" xfId="60" applyFont="1" applyFill="1" applyBorder="1" applyAlignment="1">
      <alignment horizontal="left" vertical="center"/>
      <protection/>
    </xf>
    <xf numFmtId="0" fontId="76" fillId="0" borderId="10" xfId="61" applyFont="1" applyFill="1" applyBorder="1" applyAlignment="1">
      <alignment horizontal="left" vertical="center"/>
      <protection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7" fillId="0" borderId="0" xfId="0" applyFont="1" applyFill="1" applyAlignment="1">
      <alignment/>
    </xf>
    <xf numFmtId="0" fontId="78" fillId="0" borderId="0" xfId="0" applyFont="1" applyFill="1" applyAlignment="1">
      <alignment/>
    </xf>
    <xf numFmtId="0" fontId="79" fillId="0" borderId="0" xfId="0" applyFont="1" applyFill="1" applyAlignment="1">
      <alignment/>
    </xf>
    <xf numFmtId="0" fontId="80" fillId="0" borderId="0" xfId="0" applyFont="1" applyFill="1" applyAlignment="1">
      <alignment/>
    </xf>
    <xf numFmtId="0" fontId="10" fillId="0" borderId="0" xfId="58" applyFont="1" applyFill="1" applyBorder="1" applyAlignment="1">
      <alignment horizontal="center" vertical="center"/>
      <protection/>
    </xf>
    <xf numFmtId="175" fontId="1" fillId="0" borderId="0" xfId="58" applyNumberFormat="1" applyFont="1" applyFill="1" applyBorder="1" applyAlignment="1">
      <alignment horizontal="center" vertical="center"/>
      <protection/>
    </xf>
    <xf numFmtId="0" fontId="10" fillId="0" borderId="0" xfId="58" applyFont="1" applyFill="1" applyBorder="1" applyAlignment="1">
      <alignment vertical="center"/>
      <protection/>
    </xf>
    <xf numFmtId="0" fontId="1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81" fillId="0" borderId="10" xfId="0" applyFont="1" applyFill="1" applyBorder="1" applyAlignment="1">
      <alignment horizontal="left"/>
    </xf>
    <xf numFmtId="174" fontId="1" fillId="0" borderId="10" xfId="61" applyNumberFormat="1" applyFont="1" applyFill="1" applyBorder="1" applyAlignment="1">
      <alignment horizontal="center" vertical="center" wrapText="1"/>
      <protection/>
    </xf>
    <xf numFmtId="167" fontId="1" fillId="0" borderId="0" xfId="58" applyNumberFormat="1" applyFont="1" applyFill="1" applyBorder="1" applyAlignment="1">
      <alignment horizontal="center" vertical="center"/>
      <protection/>
    </xf>
    <xf numFmtId="167" fontId="4" fillId="0" borderId="0" xfId="58" applyNumberFormat="1" applyFont="1" applyFill="1" applyBorder="1" applyAlignment="1">
      <alignment horizontal="center" vertical="center"/>
      <protection/>
    </xf>
    <xf numFmtId="167" fontId="10" fillId="0" borderId="0" xfId="58" applyNumberFormat="1" applyFont="1" applyFill="1" applyBorder="1" applyAlignment="1">
      <alignment vertical="center"/>
      <protection/>
    </xf>
    <xf numFmtId="176" fontId="1" fillId="0" borderId="10" xfId="61" applyNumberFormat="1" applyFont="1" applyFill="1" applyBorder="1" applyAlignment="1">
      <alignment horizontal="center" vertical="center" wrapText="1"/>
      <protection/>
    </xf>
    <xf numFmtId="14" fontId="2" fillId="0" borderId="10" xfId="59" applyNumberFormat="1" applyFont="1" applyFill="1" applyBorder="1" applyAlignment="1">
      <alignment horizontal="center" vertical="center"/>
      <protection/>
    </xf>
    <xf numFmtId="174" fontId="1" fillId="0" borderId="12" xfId="61" applyNumberFormat="1" applyFont="1" applyFill="1" applyBorder="1" applyAlignment="1">
      <alignment horizontal="center" vertical="center" wrapText="1"/>
      <protection/>
    </xf>
    <xf numFmtId="0" fontId="82" fillId="0" borderId="0" xfId="0" applyFont="1" applyAlignment="1">
      <alignment/>
    </xf>
    <xf numFmtId="178" fontId="1" fillId="0" borderId="0" xfId="58" applyNumberFormat="1" applyFont="1" applyFill="1" applyBorder="1" applyAlignment="1">
      <alignment horizontal="center" vertical="center"/>
      <protection/>
    </xf>
    <xf numFmtId="178" fontId="10" fillId="0" borderId="0" xfId="58" applyNumberFormat="1" applyFont="1" applyFill="1" applyBorder="1" applyAlignment="1">
      <alignment vertical="center"/>
      <protection/>
    </xf>
    <xf numFmtId="178" fontId="4" fillId="0" borderId="0" xfId="58" applyNumberFormat="1" applyFont="1" applyFill="1" applyBorder="1" applyAlignment="1">
      <alignment horizontal="center" vertical="center"/>
      <protection/>
    </xf>
    <xf numFmtId="178" fontId="1" fillId="0" borderId="10" xfId="58" applyNumberFormat="1" applyFont="1" applyFill="1" applyBorder="1" applyAlignment="1">
      <alignment horizontal="center" vertical="center"/>
      <protection/>
    </xf>
    <xf numFmtId="179" fontId="7" fillId="0" borderId="0" xfId="0" applyNumberFormat="1" applyFont="1" applyAlignment="1">
      <alignment horizontal="center"/>
    </xf>
    <xf numFmtId="0" fontId="83" fillId="0" borderId="12" xfId="0" applyFont="1" applyBorder="1" applyAlignment="1">
      <alignment horizontal="center"/>
    </xf>
    <xf numFmtId="0" fontId="84" fillId="0" borderId="12" xfId="58" applyFont="1" applyFill="1" applyBorder="1" applyAlignment="1">
      <alignment vertical="center"/>
      <protection/>
    </xf>
    <xf numFmtId="0" fontId="83" fillId="0" borderId="12" xfId="0" applyFont="1" applyBorder="1" applyAlignment="1">
      <alignment/>
    </xf>
    <xf numFmtId="178" fontId="84" fillId="0" borderId="12" xfId="58" applyNumberFormat="1" applyFont="1" applyFill="1" applyBorder="1" applyAlignment="1">
      <alignment horizontal="center" vertical="center"/>
      <protection/>
    </xf>
    <xf numFmtId="175" fontId="83" fillId="0" borderId="12" xfId="0" applyNumberFormat="1" applyFont="1" applyBorder="1" applyAlignment="1">
      <alignment horizontal="center"/>
    </xf>
    <xf numFmtId="0" fontId="84" fillId="0" borderId="12" xfId="0" applyFont="1" applyBorder="1" applyAlignment="1">
      <alignment/>
    </xf>
    <xf numFmtId="0" fontId="84" fillId="0" borderId="12" xfId="58" applyFont="1" applyFill="1" applyBorder="1" applyAlignment="1">
      <alignment horizontal="center" vertical="center"/>
      <protection/>
    </xf>
    <xf numFmtId="0" fontId="83" fillId="0" borderId="0" xfId="0" applyFont="1" applyFill="1" applyAlignment="1">
      <alignment/>
    </xf>
    <xf numFmtId="0" fontId="83" fillId="0" borderId="0" xfId="0" applyFont="1" applyAlignment="1">
      <alignment/>
    </xf>
    <xf numFmtId="0" fontId="84" fillId="0" borderId="12" xfId="60" applyNumberFormat="1" applyFont="1" applyFill="1" applyBorder="1" applyAlignment="1">
      <alignment horizontal="center" vertical="center"/>
      <protection/>
    </xf>
    <xf numFmtId="0" fontId="84" fillId="0" borderId="12" xfId="0" applyNumberFormat="1" applyFont="1" applyBorder="1" applyAlignment="1">
      <alignment vertical="center"/>
    </xf>
    <xf numFmtId="0" fontId="84" fillId="0" borderId="12" xfId="0" applyFont="1" applyBorder="1" applyAlignment="1">
      <alignment vertical="center"/>
    </xf>
    <xf numFmtId="166" fontId="84" fillId="0" borderId="12" xfId="61" applyNumberFormat="1" applyFont="1" applyFill="1" applyBorder="1" applyAlignment="1">
      <alignment horizontal="center" vertical="center" wrapText="1"/>
      <protection/>
    </xf>
    <xf numFmtId="164" fontId="83" fillId="0" borderId="12" xfId="0" applyNumberFormat="1" applyFont="1" applyBorder="1" applyAlignment="1">
      <alignment horizontal="center" vertical="center"/>
    </xf>
    <xf numFmtId="0" fontId="83" fillId="0" borderId="12" xfId="0" applyFont="1" applyBorder="1" applyAlignment="1" quotePrefix="1">
      <alignment horizontal="center" vertical="center"/>
    </xf>
    <xf numFmtId="14" fontId="1" fillId="0" borderId="12" xfId="60" applyNumberFormat="1" applyFont="1" applyFill="1" applyBorder="1" applyAlignment="1" quotePrefix="1">
      <alignment horizontal="center" vertical="center"/>
      <protection/>
    </xf>
    <xf numFmtId="14" fontId="1" fillId="0" borderId="12" xfId="60" applyNumberFormat="1" applyFont="1" applyFill="1" applyBorder="1" applyAlignment="1">
      <alignment horizontal="center" vertical="center"/>
      <protection/>
    </xf>
    <xf numFmtId="14" fontId="1" fillId="0" borderId="12" xfId="58" applyNumberFormat="1" applyFont="1" applyFill="1" applyBorder="1" applyAlignment="1" quotePrefix="1">
      <alignment horizontal="center" vertical="center"/>
      <protection/>
    </xf>
    <xf numFmtId="14" fontId="1" fillId="0" borderId="12" xfId="61" applyNumberFormat="1" applyFont="1" applyFill="1" applyBorder="1" applyAlignment="1" quotePrefix="1">
      <alignment horizontal="center" vertical="center" wrapText="1"/>
      <protection/>
    </xf>
    <xf numFmtId="14" fontId="1" fillId="0" borderId="12" xfId="61" applyNumberFormat="1" applyFont="1" applyFill="1" applyBorder="1" applyAlignment="1">
      <alignment horizontal="center" vertical="center" wrapText="1"/>
      <protection/>
    </xf>
    <xf numFmtId="164" fontId="4" fillId="0" borderId="12" xfId="58" applyNumberFormat="1" applyFont="1" applyFill="1" applyBorder="1" applyAlignment="1">
      <alignment horizontal="center" vertical="center" wrapText="1"/>
      <protection/>
    </xf>
    <xf numFmtId="0" fontId="2" fillId="0" borderId="12" xfId="59" applyFont="1" applyFill="1" applyBorder="1" applyAlignment="1">
      <alignment horizontal="center" vertical="center"/>
      <protection/>
    </xf>
    <xf numFmtId="0" fontId="1" fillId="0" borderId="12" xfId="60" applyFont="1" applyFill="1" applyBorder="1" applyAlignment="1">
      <alignment horizontal="center" vertical="center"/>
      <protection/>
    </xf>
    <xf numFmtId="0" fontId="4" fillId="0" borderId="12" xfId="60" applyNumberFormat="1" applyFont="1" applyFill="1" applyBorder="1" applyAlignment="1">
      <alignment horizontal="left" vertical="center" wrapText="1"/>
      <protection/>
    </xf>
    <xf numFmtId="14" fontId="1" fillId="0" borderId="12" xfId="58" applyNumberFormat="1" applyFont="1" applyFill="1" applyBorder="1" applyAlignment="1">
      <alignment horizontal="center" vertical="center"/>
      <protection/>
    </xf>
    <xf numFmtId="164" fontId="1" fillId="0" borderId="12" xfId="58" applyNumberFormat="1" applyFont="1" applyFill="1" applyBorder="1" applyAlignment="1">
      <alignment horizontal="center" vertical="center"/>
      <protection/>
    </xf>
    <xf numFmtId="0" fontId="1" fillId="0" borderId="12" xfId="61" applyFont="1" applyFill="1" applyBorder="1" applyAlignment="1">
      <alignment horizontal="center" vertical="center" wrapText="1"/>
      <protection/>
    </xf>
    <xf numFmtId="178" fontId="1" fillId="0" borderId="12" xfId="58" applyNumberFormat="1" applyFont="1" applyFill="1" applyBorder="1" applyAlignment="1">
      <alignment horizontal="center" vertical="center"/>
      <protection/>
    </xf>
    <xf numFmtId="165" fontId="1" fillId="0" borderId="12" xfId="58" applyNumberFormat="1" applyFont="1" applyFill="1" applyBorder="1" applyAlignment="1">
      <alignment horizontal="center" vertical="center"/>
      <protection/>
    </xf>
    <xf numFmtId="166" fontId="1" fillId="0" borderId="12" xfId="61" applyNumberFormat="1" applyFont="1" applyFill="1" applyBorder="1" applyAlignment="1">
      <alignment horizontal="center" vertical="center" wrapText="1"/>
      <protection/>
    </xf>
    <xf numFmtId="0" fontId="1" fillId="0" borderId="12" xfId="60" applyNumberFormat="1" applyFont="1" applyFill="1" applyBorder="1" applyAlignment="1">
      <alignment horizontal="center" vertical="center"/>
      <protection/>
    </xf>
    <xf numFmtId="0" fontId="1" fillId="0" borderId="12" xfId="0" applyFont="1" applyFill="1" applyBorder="1" applyAlignment="1">
      <alignment/>
    </xf>
    <xf numFmtId="0" fontId="1" fillId="0" borderId="12" xfId="60" applyNumberFormat="1" applyFont="1" applyFill="1" applyBorder="1" applyAlignment="1">
      <alignment horizontal="left" vertical="center" wrapText="1"/>
      <protection/>
    </xf>
    <xf numFmtId="0" fontId="4" fillId="0" borderId="12" xfId="61" applyNumberFormat="1" applyFont="1" applyFill="1" applyBorder="1" applyAlignment="1">
      <alignment horizontal="left" vertical="center" wrapText="1"/>
      <protection/>
    </xf>
    <xf numFmtId="0" fontId="7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1" fillId="0" borderId="12" xfId="61" applyNumberFormat="1" applyFont="1" applyFill="1" applyBorder="1" applyAlignment="1">
      <alignment horizontal="left" vertical="center" wrapText="1"/>
      <protection/>
    </xf>
    <xf numFmtId="0" fontId="1" fillId="0" borderId="12" xfId="61" applyNumberFormat="1" applyFont="1" applyFill="1" applyBorder="1" applyAlignment="1">
      <alignment horizontal="center" vertical="center" wrapText="1"/>
      <protection/>
    </xf>
    <xf numFmtId="0" fontId="1" fillId="0" borderId="12" xfId="58" applyFont="1" applyFill="1" applyBorder="1" applyAlignment="1">
      <alignment horizontal="center" vertical="center" wrapText="1"/>
      <protection/>
    </xf>
    <xf numFmtId="0" fontId="1" fillId="0" borderId="12" xfId="60" applyNumberFormat="1" applyFont="1" applyFill="1" applyBorder="1" applyAlignment="1">
      <alignment horizontal="left" vertical="center"/>
      <protection/>
    </xf>
    <xf numFmtId="0" fontId="1" fillId="0" borderId="12" xfId="59" applyFont="1" applyFill="1" applyBorder="1" applyAlignment="1">
      <alignment horizontal="center" vertical="center"/>
      <protection/>
    </xf>
    <xf numFmtId="0" fontId="1" fillId="0" borderId="12" xfId="60" applyFont="1" applyFill="1" applyBorder="1" applyAlignment="1" quotePrefix="1">
      <alignment horizontal="center" vertical="center"/>
      <protection/>
    </xf>
    <xf numFmtId="0" fontId="1" fillId="0" borderId="12" xfId="58" applyFont="1" applyFill="1" applyBorder="1" applyAlignment="1">
      <alignment horizontal="center" vertical="center"/>
      <protection/>
    </xf>
    <xf numFmtId="0" fontId="1" fillId="0" borderId="12" xfId="58" applyFont="1" applyFill="1" applyBorder="1" applyAlignment="1">
      <alignment vertical="center"/>
      <protection/>
    </xf>
    <xf numFmtId="164" fontId="1" fillId="0" borderId="12" xfId="58" applyNumberFormat="1" applyFont="1" applyFill="1" applyBorder="1" applyAlignment="1" quotePrefix="1">
      <alignment horizontal="center" vertical="center"/>
      <protection/>
    </xf>
    <xf numFmtId="16" fontId="1" fillId="0" borderId="12" xfId="60" applyNumberFormat="1" applyFont="1" applyFill="1" applyBorder="1" applyAlignment="1">
      <alignment horizontal="center" vertical="center"/>
      <protection/>
    </xf>
    <xf numFmtId="0" fontId="1" fillId="0" borderId="12" xfId="0" applyFont="1" applyFill="1" applyBorder="1" applyAlignment="1">
      <alignment horizontal="center"/>
    </xf>
    <xf numFmtId="166" fontId="1" fillId="0" borderId="12" xfId="61" applyNumberFormat="1" applyFont="1" applyFill="1" applyBorder="1" applyAlignment="1" quotePrefix="1">
      <alignment horizontal="center" vertical="center" wrapText="1"/>
      <protection/>
    </xf>
    <xf numFmtId="14" fontId="1" fillId="0" borderId="12" xfId="57" applyNumberFormat="1" applyFont="1" applyFill="1" applyBorder="1" applyAlignment="1">
      <alignment horizontal="center" vertical="center"/>
      <protection/>
    </xf>
    <xf numFmtId="0" fontId="1" fillId="0" borderId="12" xfId="59" applyNumberFormat="1" applyFont="1" applyFill="1" applyBorder="1" applyAlignment="1">
      <alignment horizontal="left" vertical="center"/>
      <protection/>
    </xf>
    <xf numFmtId="0" fontId="1" fillId="0" borderId="12" xfId="60" applyFont="1" applyFill="1" applyBorder="1" applyAlignment="1">
      <alignment horizontal="left" vertical="center" wrapText="1"/>
      <protection/>
    </xf>
    <xf numFmtId="14" fontId="1" fillId="0" borderId="12" xfId="58" applyNumberFormat="1" applyFont="1" applyFill="1" applyBorder="1" applyAlignment="1">
      <alignment vertical="center"/>
      <protection/>
    </xf>
    <xf numFmtId="0" fontId="1" fillId="0" borderId="12" xfId="59" applyFont="1" applyFill="1" applyBorder="1" applyAlignment="1">
      <alignment vertical="center"/>
      <protection/>
    </xf>
    <xf numFmtId="14" fontId="1" fillId="0" borderId="12" xfId="59" applyNumberFormat="1" applyFont="1" applyFill="1" applyBorder="1" applyAlignment="1" quotePrefix="1">
      <alignment horizontal="center" vertical="center"/>
      <protection/>
    </xf>
    <xf numFmtId="14" fontId="1" fillId="0" borderId="12" xfId="59" applyNumberFormat="1" applyFont="1" applyFill="1" applyBorder="1" applyAlignment="1">
      <alignment horizontal="center" vertical="center"/>
      <protection/>
    </xf>
    <xf numFmtId="178" fontId="76" fillId="0" borderId="12" xfId="58" applyNumberFormat="1" applyFont="1" applyFill="1" applyBorder="1" applyAlignment="1">
      <alignment horizontal="center" vertical="center"/>
      <protection/>
    </xf>
    <xf numFmtId="178" fontId="1" fillId="0" borderId="12" xfId="58" applyNumberFormat="1" applyFont="1" applyFill="1" applyBorder="1" applyAlignment="1" quotePrefix="1">
      <alignment horizontal="center" vertical="center"/>
      <protection/>
    </xf>
    <xf numFmtId="165" fontId="1" fillId="0" borderId="12" xfId="58" applyNumberFormat="1" applyFont="1" applyFill="1" applyBorder="1" applyAlignment="1" quotePrefix="1">
      <alignment horizontal="center" vertical="center"/>
      <protection/>
    </xf>
    <xf numFmtId="14" fontId="7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76" fillId="0" borderId="12" xfId="0" applyFont="1" applyFill="1" applyBorder="1" applyAlignment="1">
      <alignment/>
    </xf>
    <xf numFmtId="0" fontId="79" fillId="0" borderId="12" xfId="0" applyFont="1" applyFill="1" applyBorder="1" applyAlignment="1">
      <alignment/>
    </xf>
    <xf numFmtId="0" fontId="1" fillId="0" borderId="12" xfId="60" applyFont="1" applyFill="1" applyBorder="1" applyAlignment="1">
      <alignment horizontal="left" vertical="center"/>
      <protection/>
    </xf>
    <xf numFmtId="0" fontId="82" fillId="0" borderId="12" xfId="0" applyFont="1" applyBorder="1" applyAlignment="1">
      <alignment horizontal="center"/>
    </xf>
    <xf numFmtId="164" fontId="76" fillId="0" borderId="12" xfId="58" applyNumberFormat="1" applyFont="1" applyFill="1" applyBorder="1" applyAlignment="1">
      <alignment horizontal="center" vertical="center"/>
      <protection/>
    </xf>
    <xf numFmtId="3" fontId="1" fillId="0" borderId="12" xfId="58" applyNumberFormat="1" applyFont="1" applyFill="1" applyBorder="1" applyAlignment="1">
      <alignment horizontal="center" vertical="center"/>
      <protection/>
    </xf>
    <xf numFmtId="0" fontId="82" fillId="0" borderId="12" xfId="0" applyFont="1" applyBorder="1" applyAlignment="1">
      <alignment/>
    </xf>
    <xf numFmtId="14" fontId="8" fillId="0" borderId="12" xfId="61" applyNumberFormat="1" applyFont="1" applyFill="1" applyBorder="1" applyAlignment="1">
      <alignment horizontal="center" vertical="center" wrapText="1"/>
      <protection/>
    </xf>
    <xf numFmtId="176" fontId="1" fillId="0" borderId="12" xfId="58" applyNumberFormat="1" applyFont="1" applyFill="1" applyBorder="1" applyAlignment="1">
      <alignment horizontal="center" vertical="center"/>
      <protection/>
    </xf>
    <xf numFmtId="0" fontId="1" fillId="0" borderId="12" xfId="58" applyNumberFormat="1" applyFont="1" applyFill="1" applyBorder="1" applyAlignment="1">
      <alignment vertical="center"/>
      <protection/>
    </xf>
    <xf numFmtId="0" fontId="1" fillId="0" borderId="12" xfId="60" applyFont="1" applyFill="1" applyBorder="1" applyAlignment="1">
      <alignment horizontal="center" vertical="center" wrapText="1"/>
      <protection/>
    </xf>
    <xf numFmtId="0" fontId="1" fillId="0" borderId="12" xfId="61" applyFont="1" applyFill="1" applyBorder="1" applyAlignment="1">
      <alignment horizontal="left" vertical="center" wrapText="1"/>
      <protection/>
    </xf>
    <xf numFmtId="164" fontId="82" fillId="0" borderId="12" xfId="0" applyNumberFormat="1" applyFont="1" applyBorder="1" applyAlignment="1">
      <alignment horizontal="center"/>
    </xf>
    <xf numFmtId="0" fontId="1" fillId="0" borderId="12" xfId="59" applyNumberFormat="1" applyFont="1" applyFill="1" applyBorder="1" applyAlignment="1">
      <alignment vertical="center"/>
      <protection/>
    </xf>
    <xf numFmtId="14" fontId="1" fillId="0" borderId="12" xfId="60" applyNumberFormat="1" applyFont="1" applyFill="1" applyBorder="1" applyAlignment="1">
      <alignment horizontal="center" vertical="center" wrapText="1"/>
      <protection/>
    </xf>
    <xf numFmtId="14" fontId="76" fillId="0" borderId="12" xfId="61" applyNumberFormat="1" applyFont="1" applyFill="1" applyBorder="1" applyAlignment="1">
      <alignment horizontal="center" vertical="center" wrapText="1"/>
      <protection/>
    </xf>
    <xf numFmtId="165" fontId="76" fillId="0" borderId="12" xfId="58" applyNumberFormat="1" applyFont="1" applyFill="1" applyBorder="1" applyAlignment="1">
      <alignment horizontal="center" vertical="center"/>
      <protection/>
    </xf>
    <xf numFmtId="0" fontId="76" fillId="0" borderId="12" xfId="61" applyFont="1" applyFill="1" applyBorder="1" applyAlignment="1">
      <alignment horizontal="center" vertical="center" wrapText="1"/>
      <protection/>
    </xf>
    <xf numFmtId="0" fontId="76" fillId="0" borderId="12" xfId="59" applyFont="1" applyFill="1" applyBorder="1" applyAlignment="1">
      <alignment horizontal="center" vertical="center"/>
      <protection/>
    </xf>
    <xf numFmtId="0" fontId="79" fillId="0" borderId="12" xfId="0" applyFont="1" applyFill="1" applyBorder="1" applyAlignment="1">
      <alignment horizontal="center"/>
    </xf>
    <xf numFmtId="0" fontId="4" fillId="0" borderId="12" xfId="60" applyNumberFormat="1" applyFont="1" applyFill="1" applyBorder="1" applyAlignment="1">
      <alignment horizontal="left" vertical="center"/>
      <protection/>
    </xf>
    <xf numFmtId="0" fontId="76" fillId="0" borderId="12" xfId="60" applyFont="1" applyFill="1" applyBorder="1" applyAlignment="1">
      <alignment horizontal="center" vertical="center"/>
      <protection/>
    </xf>
    <xf numFmtId="14" fontId="8" fillId="0" borderId="12" xfId="58" applyNumberFormat="1" applyFont="1" applyFill="1" applyBorder="1" applyAlignment="1">
      <alignment vertical="center"/>
      <protection/>
    </xf>
    <xf numFmtId="0" fontId="8" fillId="0" borderId="12" xfId="59" applyFont="1" applyFill="1" applyBorder="1" applyAlignment="1">
      <alignment horizontal="center" vertical="center"/>
      <protection/>
    </xf>
    <xf numFmtId="0" fontId="4" fillId="0" borderId="12" xfId="59" applyNumberFormat="1" applyFont="1" applyFill="1" applyBorder="1" applyAlignment="1">
      <alignment vertical="center"/>
      <protection/>
    </xf>
    <xf numFmtId="14" fontId="4" fillId="0" borderId="12" xfId="61" applyNumberFormat="1" applyFont="1" applyFill="1" applyBorder="1" applyAlignment="1">
      <alignment horizontal="center" vertical="center" wrapText="1"/>
      <protection/>
    </xf>
    <xf numFmtId="165" fontId="4" fillId="0" borderId="12" xfId="58" applyNumberFormat="1" applyFont="1" applyFill="1" applyBorder="1" applyAlignment="1">
      <alignment horizontal="center" vertical="center"/>
      <protection/>
    </xf>
    <xf numFmtId="14" fontId="8" fillId="0" borderId="12" xfId="60" applyNumberFormat="1" applyFont="1" applyFill="1" applyBorder="1" applyAlignment="1">
      <alignment horizontal="center" vertical="center"/>
      <protection/>
    </xf>
    <xf numFmtId="0" fontId="9" fillId="0" borderId="12" xfId="58" applyFont="1" applyFill="1" applyBorder="1" applyAlignment="1">
      <alignment horizontal="center" vertical="center" wrapText="1"/>
      <protection/>
    </xf>
    <xf numFmtId="14" fontId="8" fillId="0" borderId="12" xfId="61" applyNumberFormat="1" applyFont="1" applyFill="1" applyBorder="1" applyAlignment="1" quotePrefix="1">
      <alignment horizontal="center" vertical="center" wrapText="1"/>
      <protection/>
    </xf>
    <xf numFmtId="14" fontId="1" fillId="0" borderId="12" xfId="59" applyNumberFormat="1" applyFont="1" applyFill="1" applyBorder="1" applyAlignment="1">
      <alignment horizontal="center" vertical="center" wrapText="1"/>
      <protection/>
    </xf>
    <xf numFmtId="0" fontId="1" fillId="0" borderId="12" xfId="58" applyNumberFormat="1" applyFont="1" applyFill="1" applyBorder="1" applyAlignment="1">
      <alignment horizontal="center" vertical="center"/>
      <protection/>
    </xf>
    <xf numFmtId="166" fontId="76" fillId="0" borderId="12" xfId="61" applyNumberFormat="1" applyFont="1" applyFill="1" applyBorder="1" applyAlignment="1">
      <alignment horizontal="center" vertical="center" wrapText="1"/>
      <protection/>
    </xf>
    <xf numFmtId="0" fontId="85" fillId="0" borderId="12" xfId="0" applyFont="1" applyFill="1" applyBorder="1" applyAlignment="1">
      <alignment/>
    </xf>
    <xf numFmtId="0" fontId="4" fillId="0" borderId="12" xfId="59" applyFont="1" applyFill="1" applyBorder="1" applyAlignment="1">
      <alignment vertical="center"/>
      <protection/>
    </xf>
    <xf numFmtId="0" fontId="1" fillId="0" borderId="12" xfId="59" applyFont="1" applyFill="1" applyBorder="1" applyAlignment="1">
      <alignment horizontal="center" vertical="center" wrapText="1"/>
      <protection/>
    </xf>
    <xf numFmtId="0" fontId="86" fillId="0" borderId="0" xfId="58" applyFont="1" applyFill="1" applyBorder="1" applyAlignment="1">
      <alignment horizontal="center" vertical="center"/>
      <protection/>
    </xf>
    <xf numFmtId="0" fontId="6" fillId="0" borderId="12" xfId="0" applyFont="1" applyFill="1" applyBorder="1" applyAlignment="1">
      <alignment horizontal="center"/>
    </xf>
    <xf numFmtId="0" fontId="76" fillId="0" borderId="12" xfId="58" applyFont="1" applyFill="1" applyBorder="1" applyAlignment="1">
      <alignment horizontal="center" vertical="center"/>
      <protection/>
    </xf>
    <xf numFmtId="0" fontId="76" fillId="0" borderId="12" xfId="61" applyFont="1" applyFill="1" applyBorder="1" applyAlignment="1">
      <alignment horizontal="center" vertical="center"/>
      <protection/>
    </xf>
    <xf numFmtId="0" fontId="8" fillId="0" borderId="12" xfId="0" applyFont="1" applyFill="1" applyBorder="1" applyAlignment="1">
      <alignment horizontal="center"/>
    </xf>
    <xf numFmtId="0" fontId="8" fillId="0" borderId="12" xfId="61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/>
    </xf>
    <xf numFmtId="0" fontId="84" fillId="0" borderId="12" xfId="0" applyFont="1" applyBorder="1" applyAlignment="1">
      <alignment horizontal="center" vertical="center"/>
    </xf>
    <xf numFmtId="0" fontId="4" fillId="3" borderId="12" xfId="58" applyNumberFormat="1" applyFont="1" applyFill="1" applyBorder="1" applyAlignment="1">
      <alignment horizontal="center" vertical="center" wrapText="1"/>
      <protection/>
    </xf>
    <xf numFmtId="0" fontId="4" fillId="3" borderId="12" xfId="61" applyFont="1" applyFill="1" applyBorder="1" applyAlignment="1">
      <alignment horizontal="center" vertical="center" wrapText="1"/>
      <protection/>
    </xf>
    <xf numFmtId="0" fontId="4" fillId="3" borderId="12" xfId="58" applyFont="1" applyFill="1" applyBorder="1" applyAlignment="1">
      <alignment horizontal="center" vertical="center" wrapText="1"/>
      <protection/>
    </xf>
    <xf numFmtId="175" fontId="1" fillId="3" borderId="12" xfId="58" applyNumberFormat="1" applyFont="1" applyFill="1" applyBorder="1" applyAlignment="1">
      <alignment horizontal="center" vertical="center" wrapText="1"/>
      <protection/>
    </xf>
    <xf numFmtId="14" fontId="4" fillId="10" borderId="12" xfId="58" applyNumberFormat="1" applyFont="1" applyFill="1" applyBorder="1" applyAlignment="1">
      <alignment horizontal="center" vertical="center" wrapText="1"/>
      <protection/>
    </xf>
    <xf numFmtId="0" fontId="4" fillId="10" borderId="12" xfId="58" applyFont="1" applyFill="1" applyBorder="1" applyAlignment="1">
      <alignment horizontal="center" vertical="center" wrapText="1"/>
      <protection/>
    </xf>
    <xf numFmtId="0" fontId="1" fillId="0" borderId="12" xfId="0" applyFont="1" applyBorder="1" applyAlignment="1">
      <alignment/>
    </xf>
    <xf numFmtId="0" fontId="86" fillId="10" borderId="12" xfId="58" applyFont="1" applyFill="1" applyBorder="1" applyAlignment="1">
      <alignment horizontal="left" vertical="center" wrapText="1"/>
      <protection/>
    </xf>
    <xf numFmtId="164" fontId="4" fillId="10" borderId="12" xfId="58" applyNumberFormat="1" applyFont="1" applyFill="1" applyBorder="1" applyAlignment="1">
      <alignment horizontal="center" vertical="center" wrapText="1"/>
      <protection/>
    </xf>
    <xf numFmtId="178" fontId="4" fillId="10" borderId="12" xfId="58" applyNumberFormat="1" applyFont="1" applyFill="1" applyBorder="1" applyAlignment="1">
      <alignment horizontal="center" vertical="center" wrapText="1"/>
      <protection/>
    </xf>
    <xf numFmtId="174" fontId="1" fillId="10" borderId="12" xfId="58" applyNumberFormat="1" applyFont="1" applyFill="1" applyBorder="1" applyAlignment="1">
      <alignment horizontal="center" vertical="center" wrapText="1"/>
      <protection/>
    </xf>
    <xf numFmtId="0" fontId="87" fillId="10" borderId="12" xfId="60" applyFont="1" applyFill="1" applyBorder="1" applyAlignment="1">
      <alignment horizontal="center" vertical="center"/>
      <protection/>
    </xf>
    <xf numFmtId="0" fontId="86" fillId="10" borderId="12" xfId="60" applyNumberFormat="1" applyFont="1" applyFill="1" applyBorder="1" applyAlignment="1">
      <alignment vertical="center" wrapText="1"/>
      <protection/>
    </xf>
    <xf numFmtId="14" fontId="1" fillId="10" borderId="12" xfId="61" applyNumberFormat="1" applyFont="1" applyFill="1" applyBorder="1" applyAlignment="1">
      <alignment horizontal="center" vertical="center" wrapText="1"/>
      <protection/>
    </xf>
    <xf numFmtId="14" fontId="1" fillId="10" borderId="12" xfId="58" applyNumberFormat="1" applyFont="1" applyFill="1" applyBorder="1" applyAlignment="1">
      <alignment horizontal="center" vertical="center"/>
      <protection/>
    </xf>
    <xf numFmtId="164" fontId="1" fillId="10" borderId="12" xfId="58" applyNumberFormat="1" applyFont="1" applyFill="1" applyBorder="1" applyAlignment="1">
      <alignment horizontal="center" vertical="center"/>
      <protection/>
    </xf>
    <xf numFmtId="0" fontId="1" fillId="10" borderId="12" xfId="61" applyFont="1" applyFill="1" applyBorder="1" applyAlignment="1">
      <alignment horizontal="center" vertical="center" wrapText="1"/>
      <protection/>
    </xf>
    <xf numFmtId="178" fontId="1" fillId="10" borderId="12" xfId="58" applyNumberFormat="1" applyFont="1" applyFill="1" applyBorder="1" applyAlignment="1">
      <alignment horizontal="center" vertical="center"/>
      <protection/>
    </xf>
    <xf numFmtId="165" fontId="1" fillId="10" borderId="12" xfId="58" applyNumberFormat="1" applyFont="1" applyFill="1" applyBorder="1" applyAlignment="1">
      <alignment horizontal="center" vertical="center"/>
      <protection/>
    </xf>
    <xf numFmtId="174" fontId="1" fillId="10" borderId="12" xfId="61" applyNumberFormat="1" applyFont="1" applyFill="1" applyBorder="1" applyAlignment="1">
      <alignment horizontal="center" vertical="center" wrapText="1"/>
      <protection/>
    </xf>
    <xf numFmtId="0" fontId="1" fillId="10" borderId="12" xfId="60" applyNumberFormat="1" applyFont="1" applyFill="1" applyBorder="1" applyAlignment="1">
      <alignment horizontal="center" vertical="center"/>
      <protection/>
    </xf>
    <xf numFmtId="0" fontId="1" fillId="10" borderId="12" xfId="0" applyFont="1" applyFill="1" applyBorder="1" applyAlignment="1">
      <alignment horizontal="center" vertical="center"/>
    </xf>
    <xf numFmtId="0" fontId="1" fillId="10" borderId="12" xfId="0" applyFont="1" applyFill="1" applyBorder="1" applyAlignment="1">
      <alignment/>
    </xf>
    <xf numFmtId="14" fontId="1" fillId="10" borderId="12" xfId="60" applyNumberFormat="1" applyFont="1" applyFill="1" applyBorder="1" applyAlignment="1">
      <alignment horizontal="center" vertical="center"/>
      <protection/>
    </xf>
    <xf numFmtId="14" fontId="1" fillId="10" borderId="12" xfId="61" applyNumberFormat="1" applyFont="1" applyFill="1" applyBorder="1" applyAlignment="1" quotePrefix="1">
      <alignment horizontal="center" vertical="center" wrapText="1"/>
      <protection/>
    </xf>
    <xf numFmtId="0" fontId="1" fillId="10" borderId="12" xfId="59" applyFont="1" applyFill="1" applyBorder="1" applyAlignment="1">
      <alignment horizontal="center" vertical="center"/>
      <protection/>
    </xf>
    <xf numFmtId="0" fontId="1" fillId="10" borderId="12" xfId="60" applyFont="1" applyFill="1" applyBorder="1" applyAlignment="1" quotePrefix="1">
      <alignment horizontal="center" vertical="center"/>
      <protection/>
    </xf>
    <xf numFmtId="0" fontId="7" fillId="10" borderId="12" xfId="0" applyFont="1" applyFill="1" applyBorder="1" applyAlignment="1">
      <alignment/>
    </xf>
    <xf numFmtId="0" fontId="7" fillId="10" borderId="12" xfId="0" applyFont="1" applyFill="1" applyBorder="1" applyAlignment="1">
      <alignment horizontal="center"/>
    </xf>
    <xf numFmtId="0" fontId="86" fillId="10" borderId="12" xfId="61" applyNumberFormat="1" applyFont="1" applyFill="1" applyBorder="1" applyAlignment="1">
      <alignment vertical="center" wrapText="1"/>
      <protection/>
    </xf>
    <xf numFmtId="0" fontId="1" fillId="10" borderId="12" xfId="60" applyFont="1" applyFill="1" applyBorder="1" applyAlignment="1">
      <alignment horizontal="center" vertical="center"/>
      <protection/>
    </xf>
    <xf numFmtId="0" fontId="1" fillId="10" borderId="12" xfId="58" applyFont="1" applyFill="1" applyBorder="1" applyAlignment="1">
      <alignment horizontal="center" vertical="center"/>
      <protection/>
    </xf>
    <xf numFmtId="0" fontId="86" fillId="10" borderId="12" xfId="60" applyNumberFormat="1" applyFont="1" applyFill="1" applyBorder="1" applyAlignment="1">
      <alignment vertical="center"/>
      <protection/>
    </xf>
    <xf numFmtId="0" fontId="86" fillId="10" borderId="12" xfId="60" applyNumberFormat="1" applyFont="1" applyFill="1" applyBorder="1" applyAlignment="1">
      <alignment horizontal="left" vertical="center"/>
      <protection/>
    </xf>
    <xf numFmtId="166" fontId="1" fillId="10" borderId="12" xfId="61" applyNumberFormat="1" applyFont="1" applyFill="1" applyBorder="1" applyAlignment="1">
      <alignment horizontal="center" vertical="center" wrapText="1"/>
      <protection/>
    </xf>
    <xf numFmtId="0" fontId="1" fillId="10" borderId="12" xfId="61" applyNumberFormat="1" applyFont="1" applyFill="1" applyBorder="1" applyAlignment="1">
      <alignment horizontal="center" vertical="center" wrapText="1"/>
      <protection/>
    </xf>
    <xf numFmtId="14" fontId="86" fillId="10" borderId="12" xfId="60" applyNumberFormat="1" applyFont="1" applyFill="1" applyBorder="1" applyAlignment="1">
      <alignment horizontal="left" vertical="center" wrapText="1"/>
      <protection/>
    </xf>
    <xf numFmtId="166" fontId="1" fillId="10" borderId="12" xfId="61" applyNumberFormat="1" applyFont="1" applyFill="1" applyBorder="1" applyAlignment="1" quotePrefix="1">
      <alignment horizontal="center" vertical="center" wrapText="1"/>
      <protection/>
    </xf>
    <xf numFmtId="14" fontId="1" fillId="10" borderId="12" xfId="60" applyNumberFormat="1" applyFont="1" applyFill="1" applyBorder="1" applyAlignment="1" quotePrefix="1">
      <alignment horizontal="center" vertical="center"/>
      <protection/>
    </xf>
    <xf numFmtId="0" fontId="86" fillId="10" borderId="12" xfId="61" applyNumberFormat="1" applyFont="1" applyFill="1" applyBorder="1" applyAlignment="1">
      <alignment horizontal="left" vertical="center"/>
      <protection/>
    </xf>
    <xf numFmtId="14" fontId="1" fillId="10" borderId="12" xfId="59" applyNumberFormat="1" applyFont="1" applyFill="1" applyBorder="1" applyAlignment="1">
      <alignment horizontal="center" vertical="center"/>
      <protection/>
    </xf>
    <xf numFmtId="14" fontId="1" fillId="10" borderId="12" xfId="58" applyNumberFormat="1" applyFont="1" applyFill="1" applyBorder="1" applyAlignment="1">
      <alignment vertical="center"/>
      <protection/>
    </xf>
    <xf numFmtId="178" fontId="1" fillId="10" borderId="12" xfId="58" applyNumberFormat="1" applyFont="1" applyFill="1" applyBorder="1" applyAlignment="1" quotePrefix="1">
      <alignment horizontal="center" vertical="center"/>
      <protection/>
    </xf>
    <xf numFmtId="165" fontId="1" fillId="10" borderId="12" xfId="58" applyNumberFormat="1" applyFont="1" applyFill="1" applyBorder="1" applyAlignment="1" quotePrefix="1">
      <alignment horizontal="center" vertical="center"/>
      <protection/>
    </xf>
    <xf numFmtId="0" fontId="86" fillId="10" borderId="12" xfId="60" applyFont="1" applyFill="1" applyBorder="1" applyAlignment="1">
      <alignment horizontal="left" vertical="center"/>
      <protection/>
    </xf>
    <xf numFmtId="164" fontId="1" fillId="10" borderId="12" xfId="58" applyNumberFormat="1" applyFont="1" applyFill="1" applyBorder="1" applyAlignment="1" quotePrefix="1">
      <alignment horizontal="center" vertical="center"/>
      <protection/>
    </xf>
    <xf numFmtId="0" fontId="1" fillId="10" borderId="12" xfId="58" applyFont="1" applyFill="1" applyBorder="1" applyAlignment="1">
      <alignment horizontal="center" vertical="center" wrapText="1"/>
      <protection/>
    </xf>
    <xf numFmtId="14" fontId="76" fillId="10" borderId="12" xfId="61" applyNumberFormat="1" applyFont="1" applyFill="1" applyBorder="1" applyAlignment="1">
      <alignment horizontal="center" vertical="center" wrapText="1"/>
      <protection/>
    </xf>
    <xf numFmtId="0" fontId="76" fillId="10" borderId="12" xfId="61" applyFont="1" applyFill="1" applyBorder="1" applyAlignment="1">
      <alignment horizontal="center" vertical="center" wrapText="1"/>
      <protection/>
    </xf>
    <xf numFmtId="166" fontId="76" fillId="10" borderId="12" xfId="61" applyNumberFormat="1" applyFont="1" applyFill="1" applyBorder="1" applyAlignment="1">
      <alignment horizontal="center" vertical="center" wrapText="1"/>
      <protection/>
    </xf>
    <xf numFmtId="14" fontId="86" fillId="10" borderId="12" xfId="58" applyNumberFormat="1" applyFont="1" applyFill="1" applyBorder="1" applyAlignment="1">
      <alignment vertical="center"/>
      <protection/>
    </xf>
    <xf numFmtId="14" fontId="76" fillId="0" borderId="12" xfId="60" applyNumberFormat="1" applyFont="1" applyFill="1" applyBorder="1" applyAlignment="1">
      <alignment horizontal="center" vertical="center"/>
      <protection/>
    </xf>
    <xf numFmtId="0" fontId="86" fillId="0" borderId="12" xfId="61" applyFont="1" applyFill="1" applyBorder="1" applyAlignment="1">
      <alignment horizontal="center" vertical="center" wrapText="1"/>
      <protection/>
    </xf>
    <xf numFmtId="0" fontId="88" fillId="0" borderId="0" xfId="0" applyFont="1" applyAlignment="1">
      <alignment/>
    </xf>
    <xf numFmtId="0" fontId="76" fillId="0" borderId="12" xfId="60" applyNumberFormat="1" applyFont="1" applyFill="1" applyBorder="1" applyAlignment="1">
      <alignment horizontal="left" vertical="center" wrapText="1"/>
      <protection/>
    </xf>
    <xf numFmtId="174" fontId="76" fillId="0" borderId="12" xfId="61" applyNumberFormat="1" applyFont="1" applyFill="1" applyBorder="1" applyAlignment="1">
      <alignment horizontal="center" vertical="center" wrapText="1"/>
      <protection/>
    </xf>
    <xf numFmtId="14" fontId="86" fillId="0" borderId="12" xfId="61" applyNumberFormat="1" applyFont="1" applyFill="1" applyBorder="1" applyAlignment="1">
      <alignment horizontal="center" vertical="center" wrapText="1"/>
      <protection/>
    </xf>
    <xf numFmtId="164" fontId="4" fillId="0" borderId="12" xfId="58" applyNumberFormat="1" applyFont="1" applyFill="1" applyBorder="1" applyAlignment="1">
      <alignment horizontal="center" vertical="center"/>
      <protection/>
    </xf>
    <xf numFmtId="178" fontId="4" fillId="0" borderId="12" xfId="58" applyNumberFormat="1" applyFont="1" applyFill="1" applyBorder="1" applyAlignment="1">
      <alignment horizontal="center" vertical="center"/>
      <protection/>
    </xf>
    <xf numFmtId="174" fontId="4" fillId="0" borderId="12" xfId="61" applyNumberFormat="1" applyFont="1" applyFill="1" applyBorder="1" applyAlignment="1">
      <alignment horizontal="center" vertical="center" wrapText="1"/>
      <protection/>
    </xf>
    <xf numFmtId="0" fontId="4" fillId="0" borderId="12" xfId="59" applyFont="1" applyFill="1" applyBorder="1" applyAlignment="1">
      <alignment horizontal="center" vertical="center"/>
      <protection/>
    </xf>
    <xf numFmtId="166" fontId="4" fillId="0" borderId="12" xfId="61" applyNumberFormat="1" applyFont="1" applyFill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76" fillId="0" borderId="12" xfId="60" applyFont="1" applyFill="1" applyBorder="1" applyAlignment="1">
      <alignment horizontal="left" vertical="center"/>
      <protection/>
    </xf>
    <xf numFmtId="164" fontId="1" fillId="0" borderId="12" xfId="60" applyNumberFormat="1" applyFont="1" applyFill="1" applyBorder="1" applyAlignment="1">
      <alignment horizontal="center" vertical="center"/>
      <protection/>
    </xf>
    <xf numFmtId="164" fontId="1" fillId="0" borderId="12" xfId="61" applyNumberFormat="1" applyFont="1" applyFill="1" applyBorder="1" applyAlignment="1">
      <alignment horizontal="center" vertical="center" wrapText="1"/>
      <protection/>
    </xf>
    <xf numFmtId="164" fontId="1" fillId="0" borderId="12" xfId="61" applyNumberFormat="1" applyFont="1" applyFill="1" applyBorder="1" applyAlignment="1" quotePrefix="1">
      <alignment horizontal="center" vertical="center" wrapText="1"/>
      <protection/>
    </xf>
    <xf numFmtId="164" fontId="76" fillId="0" borderId="12" xfId="61" applyNumberFormat="1" applyFont="1" applyFill="1" applyBorder="1" applyAlignment="1">
      <alignment horizontal="center" vertical="center" wrapText="1"/>
      <protection/>
    </xf>
    <xf numFmtId="164" fontId="1" fillId="0" borderId="12" xfId="59" applyNumberFormat="1" applyFont="1" applyFill="1" applyBorder="1" applyAlignment="1">
      <alignment horizontal="center" vertical="center" wrapText="1"/>
      <protection/>
    </xf>
    <xf numFmtId="0" fontId="76" fillId="0" borderId="12" xfId="59" applyFont="1" applyFill="1" applyBorder="1" applyAlignment="1">
      <alignment horizontal="left" vertical="center" wrapText="1"/>
      <protection/>
    </xf>
    <xf numFmtId="0" fontId="1" fillId="0" borderId="12" xfId="0" applyFont="1" applyFill="1" applyBorder="1" applyAlignment="1">
      <alignment vertical="center"/>
    </xf>
    <xf numFmtId="0" fontId="79" fillId="0" borderId="12" xfId="0" applyFont="1" applyFill="1" applyBorder="1" applyAlignment="1">
      <alignment horizontal="left"/>
    </xf>
    <xf numFmtId="0" fontId="4" fillId="3" borderId="12" xfId="58" applyFont="1" applyFill="1" applyBorder="1" applyAlignment="1">
      <alignment horizontal="center" vertical="center" wrapText="1"/>
      <protection/>
    </xf>
    <xf numFmtId="0" fontId="1" fillId="10" borderId="12" xfId="0" applyFont="1" applyFill="1" applyBorder="1" applyAlignment="1">
      <alignment horizontal="center"/>
    </xf>
    <xf numFmtId="0" fontId="4" fillId="3" borderId="12" xfId="61" applyFont="1" applyFill="1" applyBorder="1" applyAlignment="1">
      <alignment horizontal="center" vertical="center" wrapText="1"/>
      <protection/>
    </xf>
    <xf numFmtId="0" fontId="4" fillId="3" borderId="12" xfId="58" applyFont="1" applyFill="1" applyBorder="1" applyAlignment="1">
      <alignment horizontal="center" vertical="center" wrapText="1"/>
      <protection/>
    </xf>
    <xf numFmtId="167" fontId="4" fillId="3" borderId="12" xfId="58" applyNumberFormat="1" applyFont="1" applyFill="1" applyBorder="1" applyAlignment="1">
      <alignment horizontal="center" vertical="center" wrapText="1"/>
      <protection/>
    </xf>
    <xf numFmtId="14" fontId="4" fillId="3" borderId="12" xfId="58" applyNumberFormat="1" applyFont="1" applyFill="1" applyBorder="1" applyAlignment="1">
      <alignment horizontal="center" vertical="center" wrapText="1"/>
      <protection/>
    </xf>
    <xf numFmtId="0" fontId="89" fillId="0" borderId="12" xfId="59" applyFont="1" applyFill="1" applyBorder="1" applyAlignment="1">
      <alignment horizontal="center" vertical="center"/>
      <protection/>
    </xf>
    <xf numFmtId="164" fontId="76" fillId="0" borderId="12" xfId="60" applyNumberFormat="1" applyFont="1" applyFill="1" applyBorder="1" applyAlignment="1">
      <alignment horizontal="center" vertical="center"/>
      <protection/>
    </xf>
    <xf numFmtId="0" fontId="90" fillId="0" borderId="12" xfId="60" applyFont="1" applyFill="1" applyBorder="1" applyAlignment="1">
      <alignment horizontal="center" vertical="center"/>
      <protection/>
    </xf>
    <xf numFmtId="0" fontId="90" fillId="0" borderId="12" xfId="60" applyNumberFormat="1" applyFont="1" applyFill="1" applyBorder="1" applyAlignment="1">
      <alignment horizontal="left" vertical="center" wrapText="1"/>
      <protection/>
    </xf>
    <xf numFmtId="14" fontId="90" fillId="0" borderId="12" xfId="61" applyNumberFormat="1" applyFont="1" applyFill="1" applyBorder="1" applyAlignment="1">
      <alignment horizontal="center" vertical="center" wrapText="1"/>
      <protection/>
    </xf>
    <xf numFmtId="14" fontId="90" fillId="0" borderId="12" xfId="58" applyNumberFormat="1" applyFont="1" applyFill="1" applyBorder="1" applyAlignment="1">
      <alignment horizontal="center" vertical="center"/>
      <protection/>
    </xf>
    <xf numFmtId="164" fontId="90" fillId="0" borderId="12" xfId="58" applyNumberFormat="1" applyFont="1" applyFill="1" applyBorder="1" applyAlignment="1">
      <alignment horizontal="center" vertical="center"/>
      <protection/>
    </xf>
    <xf numFmtId="0" fontId="90" fillId="0" borderId="12" xfId="61" applyFont="1" applyFill="1" applyBorder="1" applyAlignment="1">
      <alignment horizontal="center" vertical="center" wrapText="1"/>
      <protection/>
    </xf>
    <xf numFmtId="178" fontId="90" fillId="0" borderId="12" xfId="58" applyNumberFormat="1" applyFont="1" applyFill="1" applyBorder="1" applyAlignment="1">
      <alignment horizontal="center" vertical="center"/>
      <protection/>
    </xf>
    <xf numFmtId="165" fontId="90" fillId="0" borderId="12" xfId="58" applyNumberFormat="1" applyFont="1" applyFill="1" applyBorder="1" applyAlignment="1">
      <alignment horizontal="center" vertical="center"/>
      <protection/>
    </xf>
    <xf numFmtId="174" fontId="90" fillId="0" borderId="12" xfId="61" applyNumberFormat="1" applyFont="1" applyFill="1" applyBorder="1" applyAlignment="1">
      <alignment horizontal="center" vertical="center" wrapText="1"/>
      <protection/>
    </xf>
    <xf numFmtId="0" fontId="90" fillId="0" borderId="12" xfId="0" applyFont="1" applyFill="1" applyBorder="1" applyAlignment="1">
      <alignment/>
    </xf>
    <xf numFmtId="0" fontId="91" fillId="0" borderId="12" xfId="0" applyFont="1" applyFill="1" applyBorder="1" applyAlignment="1">
      <alignment/>
    </xf>
    <xf numFmtId="0" fontId="91" fillId="0" borderId="12" xfId="0" applyFont="1" applyFill="1" applyBorder="1" applyAlignment="1">
      <alignment horizontal="center"/>
    </xf>
    <xf numFmtId="0" fontId="90" fillId="0" borderId="12" xfId="61" applyNumberFormat="1" applyFont="1" applyFill="1" applyBorder="1" applyAlignment="1">
      <alignment horizontal="center" vertical="center" wrapText="1"/>
      <protection/>
    </xf>
    <xf numFmtId="0" fontId="90" fillId="0" borderId="12" xfId="0" applyFont="1" applyFill="1" applyBorder="1" applyAlignment="1">
      <alignment horizontal="center" vertical="center"/>
    </xf>
    <xf numFmtId="0" fontId="91" fillId="0" borderId="0" xfId="0" applyFont="1" applyFill="1" applyAlignment="1">
      <alignment/>
    </xf>
    <xf numFmtId="14" fontId="90" fillId="0" borderId="12" xfId="0" applyNumberFormat="1" applyFont="1" applyFill="1" applyBorder="1" applyAlignment="1">
      <alignment horizontal="center" vertical="center"/>
    </xf>
    <xf numFmtId="14" fontId="90" fillId="0" borderId="12" xfId="60" applyNumberFormat="1" applyFont="1" applyFill="1" applyBorder="1" applyAlignment="1">
      <alignment horizontal="center" vertical="center"/>
      <protection/>
    </xf>
    <xf numFmtId="166" fontId="90" fillId="0" borderId="12" xfId="61" applyNumberFormat="1" applyFont="1" applyFill="1" applyBorder="1" applyAlignment="1">
      <alignment horizontal="center" vertical="center" wrapText="1"/>
      <protection/>
    </xf>
    <xf numFmtId="0" fontId="90" fillId="0" borderId="12" xfId="58" applyFont="1" applyFill="1" applyBorder="1" applyAlignment="1">
      <alignment horizontal="center" vertical="center"/>
      <protection/>
    </xf>
    <xf numFmtId="14" fontId="92" fillId="0" borderId="12" xfId="61" applyNumberFormat="1" applyFont="1" applyFill="1" applyBorder="1" applyAlignment="1">
      <alignment horizontal="center" vertical="center" wrapText="1"/>
      <protection/>
    </xf>
    <xf numFmtId="0" fontId="90" fillId="0" borderId="12" xfId="61" applyNumberFormat="1" applyFont="1" applyFill="1" applyBorder="1" applyAlignment="1">
      <alignment horizontal="left" vertical="center" wrapText="1"/>
      <protection/>
    </xf>
    <xf numFmtId="0" fontId="90" fillId="0" borderId="12" xfId="59" applyNumberFormat="1" applyFont="1" applyFill="1" applyBorder="1" applyAlignment="1">
      <alignment vertical="center"/>
      <protection/>
    </xf>
    <xf numFmtId="0" fontId="90" fillId="0" borderId="12" xfId="59" applyFont="1" applyFill="1" applyBorder="1" applyAlignment="1">
      <alignment horizontal="left" vertical="center"/>
      <protection/>
    </xf>
    <xf numFmtId="0" fontId="90" fillId="0" borderId="12" xfId="59" applyNumberFormat="1" applyFont="1" applyFill="1" applyBorder="1" applyAlignment="1">
      <alignment horizontal="left" vertical="center" wrapText="1"/>
      <protection/>
    </xf>
    <xf numFmtId="14" fontId="90" fillId="0" borderId="12" xfId="59" applyNumberFormat="1" applyFont="1" applyFill="1" applyBorder="1" applyAlignment="1">
      <alignment horizontal="center" vertical="center"/>
      <protection/>
    </xf>
    <xf numFmtId="14" fontId="90" fillId="0" borderId="12" xfId="60" applyNumberFormat="1" applyFont="1" applyFill="1" applyBorder="1" applyAlignment="1">
      <alignment horizontal="center" vertical="center" wrapText="1"/>
      <protection/>
    </xf>
    <xf numFmtId="14" fontId="90" fillId="0" borderId="12" xfId="61" applyNumberFormat="1" applyFont="1" applyFill="1" applyBorder="1" applyAlignment="1" quotePrefix="1">
      <alignment horizontal="center" vertical="center" wrapText="1"/>
      <protection/>
    </xf>
    <xf numFmtId="14" fontId="90" fillId="0" borderId="12" xfId="58" applyNumberFormat="1" applyFont="1" applyFill="1" applyBorder="1" applyAlignment="1">
      <alignment vertical="center"/>
      <protection/>
    </xf>
    <xf numFmtId="0" fontId="93" fillId="0" borderId="12" xfId="61" applyFont="1" applyFill="1" applyBorder="1" applyAlignment="1">
      <alignment horizontal="center" vertical="center" wrapText="1"/>
      <protection/>
    </xf>
    <xf numFmtId="166" fontId="90" fillId="0" borderId="12" xfId="61" applyNumberFormat="1" applyFont="1" applyFill="1" applyBorder="1" applyAlignment="1">
      <alignment horizontal="center" vertical="center"/>
      <protection/>
    </xf>
    <xf numFmtId="0" fontId="90" fillId="0" borderId="12" xfId="58" applyFont="1" applyFill="1" applyBorder="1" applyAlignment="1">
      <alignment horizontal="center" vertical="center" wrapText="1"/>
      <protection/>
    </xf>
    <xf numFmtId="0" fontId="90" fillId="0" borderId="12" xfId="0" applyFont="1" applyFill="1" applyBorder="1" applyAlignment="1">
      <alignment horizontal="center" vertical="center" wrapText="1"/>
    </xf>
    <xf numFmtId="0" fontId="90" fillId="0" borderId="12" xfId="61" applyFont="1" applyFill="1" applyBorder="1" applyAlignment="1" quotePrefix="1">
      <alignment horizontal="center" vertical="center" wrapText="1"/>
      <protection/>
    </xf>
    <xf numFmtId="0" fontId="90" fillId="0" borderId="12" xfId="0" applyFont="1" applyFill="1" applyBorder="1" applyAlignment="1">
      <alignment horizontal="center" vertical="top" wrapText="1"/>
    </xf>
    <xf numFmtId="0" fontId="90" fillId="0" borderId="12" xfId="59" applyFont="1" applyFill="1" applyBorder="1" applyAlignment="1">
      <alignment horizontal="center" vertical="center"/>
      <protection/>
    </xf>
    <xf numFmtId="0" fontId="90" fillId="0" borderId="12" xfId="0" applyFont="1" applyFill="1" applyBorder="1" applyAlignment="1">
      <alignment horizontal="center"/>
    </xf>
    <xf numFmtId="0" fontId="90" fillId="0" borderId="12" xfId="60" applyFont="1" applyFill="1" applyBorder="1" applyAlignment="1">
      <alignment horizontal="center" vertical="center" wrapText="1"/>
      <protection/>
    </xf>
    <xf numFmtId="166" fontId="90" fillId="0" borderId="12" xfId="61" applyNumberFormat="1" applyFont="1" applyFill="1" applyBorder="1" applyAlignment="1" quotePrefix="1">
      <alignment horizontal="center" vertical="center" wrapText="1"/>
      <protection/>
    </xf>
    <xf numFmtId="0" fontId="1" fillId="0" borderId="12" xfId="58" applyNumberFormat="1" applyFont="1" applyFill="1" applyBorder="1" applyAlignment="1" quotePrefix="1">
      <alignment horizontal="center" vertical="center"/>
      <protection/>
    </xf>
    <xf numFmtId="0" fontId="76" fillId="0" borderId="12" xfId="60" applyNumberFormat="1" applyFont="1" applyFill="1" applyBorder="1" applyAlignment="1">
      <alignment horizontal="center" vertical="center"/>
      <protection/>
    </xf>
    <xf numFmtId="0" fontId="76" fillId="0" borderId="12" xfId="61" applyNumberFormat="1" applyFont="1" applyFill="1" applyBorder="1" applyAlignment="1">
      <alignment horizontal="left" vertical="center" wrapText="1"/>
      <protection/>
    </xf>
    <xf numFmtId="0" fontId="76" fillId="0" borderId="12" xfId="58" applyFont="1" applyFill="1" applyBorder="1" applyAlignment="1">
      <alignment horizontal="center" vertical="center" wrapText="1"/>
      <protection/>
    </xf>
    <xf numFmtId="0" fontId="76" fillId="0" borderId="12" xfId="0" applyFont="1" applyFill="1" applyBorder="1" applyAlignment="1">
      <alignment horizontal="center" vertical="center"/>
    </xf>
    <xf numFmtId="14" fontId="76" fillId="0" borderId="12" xfId="58" applyNumberFormat="1" applyFont="1" applyFill="1" applyBorder="1" applyAlignment="1" quotePrefix="1">
      <alignment horizontal="center" vertical="center"/>
      <protection/>
    </xf>
    <xf numFmtId="14" fontId="76" fillId="0" borderId="12" xfId="58" applyNumberFormat="1" applyFont="1" applyFill="1" applyBorder="1" applyAlignment="1">
      <alignment horizontal="center" vertical="center"/>
      <protection/>
    </xf>
    <xf numFmtId="0" fontId="94" fillId="0" borderId="0" xfId="0" applyFont="1" applyFill="1" applyAlignment="1">
      <alignment/>
    </xf>
    <xf numFmtId="0" fontId="94" fillId="0" borderId="0" xfId="0" applyFont="1" applyAlignment="1">
      <alignment/>
    </xf>
    <xf numFmtId="0" fontId="95" fillId="0" borderId="12" xfId="60" applyNumberFormat="1" applyFont="1" applyFill="1" applyBorder="1" applyAlignment="1">
      <alignment horizontal="left" vertical="center" wrapText="1"/>
      <protection/>
    </xf>
    <xf numFmtId="0" fontId="95" fillId="0" borderId="12" xfId="59" applyFont="1" applyFill="1" applyBorder="1" applyAlignment="1">
      <alignment horizontal="left" vertical="center"/>
      <protection/>
    </xf>
    <xf numFmtId="0" fontId="95" fillId="0" borderId="12" xfId="0" applyFont="1" applyFill="1" applyBorder="1" applyAlignment="1">
      <alignment horizontal="left" vertical="center"/>
    </xf>
    <xf numFmtId="0" fontId="95" fillId="0" borderId="12" xfId="61" applyNumberFormat="1" applyFont="1" applyFill="1" applyBorder="1" applyAlignment="1">
      <alignment horizontal="left" vertical="center" wrapText="1"/>
      <protection/>
    </xf>
    <xf numFmtId="0" fontId="82" fillId="0" borderId="0" xfId="0" applyFont="1" applyAlignment="1">
      <alignment horizontal="center" vertical="center"/>
    </xf>
    <xf numFmtId="0" fontId="76" fillId="0" borderId="12" xfId="58" applyFont="1" applyFill="1" applyBorder="1" applyAlignment="1">
      <alignment vertical="center"/>
      <protection/>
    </xf>
    <xf numFmtId="0" fontId="86" fillId="10" borderId="12" xfId="60" applyFont="1" applyFill="1" applyBorder="1" applyAlignment="1">
      <alignment horizontal="center" vertical="center"/>
      <protection/>
    </xf>
    <xf numFmtId="0" fontId="1" fillId="0" borderId="13" xfId="60" applyNumberFormat="1" applyFont="1" applyFill="1" applyBorder="1" applyAlignment="1">
      <alignment horizontal="left" vertical="center" wrapText="1"/>
      <protection/>
    </xf>
    <xf numFmtId="0" fontId="1" fillId="0" borderId="13" xfId="60" applyNumberFormat="1" applyFont="1" applyFill="1" applyBorder="1" applyAlignment="1">
      <alignment horizontal="left" vertical="center"/>
      <protection/>
    </xf>
    <xf numFmtId="0" fontId="1" fillId="0" borderId="13" xfId="61" applyNumberFormat="1" applyFont="1" applyFill="1" applyBorder="1" applyAlignment="1">
      <alignment horizontal="left" vertical="center" wrapText="1"/>
      <protection/>
    </xf>
    <xf numFmtId="0" fontId="1" fillId="0" borderId="13" xfId="60" applyFont="1" applyFill="1" applyBorder="1" applyAlignment="1">
      <alignment horizontal="left" vertical="center"/>
      <protection/>
    </xf>
    <xf numFmtId="0" fontId="86" fillId="10" borderId="13" xfId="60" applyFont="1" applyFill="1" applyBorder="1" applyAlignment="1">
      <alignment horizontal="left" vertical="center"/>
      <protection/>
    </xf>
    <xf numFmtId="164" fontId="1" fillId="0" borderId="14" xfId="58" applyNumberFormat="1" applyFont="1" applyFill="1" applyBorder="1" applyAlignment="1">
      <alignment horizontal="center" vertical="center"/>
      <protection/>
    </xf>
    <xf numFmtId="0" fontId="1" fillId="0" borderId="0" xfId="60" applyFont="1" applyFill="1" applyBorder="1" applyAlignment="1">
      <alignment horizontal="center" vertical="center" wrapText="1"/>
      <protection/>
    </xf>
    <xf numFmtId="0" fontId="1" fillId="0" borderId="12" xfId="59" applyNumberFormat="1" applyFont="1" applyFill="1" applyBorder="1" applyAlignment="1">
      <alignment horizontal="left" vertical="center" wrapText="1"/>
      <protection/>
    </xf>
    <xf numFmtId="0" fontId="1" fillId="0" borderId="12" xfId="59" applyFont="1" applyFill="1" applyBorder="1" applyAlignment="1">
      <alignment horizontal="left" vertical="center"/>
      <protection/>
    </xf>
    <xf numFmtId="0" fontId="2" fillId="0" borderId="0" xfId="59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78" fontId="7" fillId="0" borderId="0" xfId="0" applyNumberFormat="1" applyFont="1" applyBorder="1" applyAlignment="1">
      <alignment/>
    </xf>
    <xf numFmtId="175" fontId="7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84" fillId="0" borderId="12" xfId="59" applyFont="1" applyFill="1" applyBorder="1" applyAlignment="1">
      <alignment horizontal="center" vertical="center"/>
      <protection/>
    </xf>
    <xf numFmtId="0" fontId="96" fillId="0" borderId="12" xfId="59" applyFont="1" applyFill="1" applyBorder="1" applyAlignment="1">
      <alignment horizontal="center" vertical="center"/>
      <protection/>
    </xf>
    <xf numFmtId="0" fontId="84" fillId="0" borderId="12" xfId="0" applyFont="1" applyFill="1" applyBorder="1" applyAlignment="1">
      <alignment/>
    </xf>
    <xf numFmtId="0" fontId="86" fillId="0" borderId="12" xfId="61" applyNumberFormat="1" applyFont="1" applyFill="1" applyBorder="1" applyAlignment="1">
      <alignment horizontal="left" vertical="center" wrapText="1"/>
      <protection/>
    </xf>
    <xf numFmtId="0" fontId="81" fillId="0" borderId="12" xfId="0" applyFont="1" applyFill="1" applyBorder="1" applyAlignment="1">
      <alignment horizontal="center"/>
    </xf>
    <xf numFmtId="0" fontId="81" fillId="0" borderId="0" xfId="0" applyFont="1" applyFill="1" applyAlignment="1">
      <alignment/>
    </xf>
    <xf numFmtId="0" fontId="76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vertical="top"/>
    </xf>
    <xf numFmtId="0" fontId="76" fillId="0" borderId="13" xfId="60" applyFont="1" applyFill="1" applyBorder="1" applyAlignment="1">
      <alignment horizontal="left" vertical="center"/>
      <protection/>
    </xf>
    <xf numFmtId="0" fontId="1" fillId="0" borderId="13" xfId="0" applyFont="1" applyFill="1" applyBorder="1" applyAlignment="1">
      <alignment/>
    </xf>
    <xf numFmtId="14" fontId="1" fillId="0" borderId="0" xfId="58" applyNumberFormat="1" applyFont="1" applyFill="1" applyBorder="1" applyAlignment="1">
      <alignment vertical="center"/>
      <protection/>
    </xf>
    <xf numFmtId="14" fontId="1" fillId="0" borderId="0" xfId="58" applyNumberFormat="1" applyFont="1" applyFill="1" applyBorder="1" applyAlignment="1">
      <alignment horizontal="center" vertical="center"/>
      <protection/>
    </xf>
    <xf numFmtId="14" fontId="4" fillId="0" borderId="0" xfId="58" applyNumberFormat="1" applyFont="1" applyFill="1" applyBorder="1" applyAlignment="1">
      <alignment vertical="center"/>
      <protection/>
    </xf>
    <xf numFmtId="14" fontId="4" fillId="0" borderId="0" xfId="58" applyNumberFormat="1" applyFont="1" applyFill="1" applyBorder="1" applyAlignment="1">
      <alignment horizontal="center" vertical="center"/>
      <protection/>
    </xf>
    <xf numFmtId="14" fontId="10" fillId="0" borderId="0" xfId="58" applyNumberFormat="1" applyFont="1" applyFill="1" applyBorder="1" applyAlignment="1">
      <alignment vertical="center"/>
      <protection/>
    </xf>
    <xf numFmtId="14" fontId="4" fillId="0" borderId="11" xfId="58" applyNumberFormat="1" applyFont="1" applyFill="1" applyBorder="1" applyAlignment="1">
      <alignment horizontal="center" vertical="center"/>
      <protection/>
    </xf>
    <xf numFmtId="14" fontId="76" fillId="0" borderId="12" xfId="60" applyNumberFormat="1" applyFont="1" applyFill="1" applyBorder="1" applyAlignment="1" quotePrefix="1">
      <alignment horizontal="center" vertical="center"/>
      <protection/>
    </xf>
    <xf numFmtId="14" fontId="1" fillId="0" borderId="12" xfId="0" applyNumberFormat="1" applyFont="1" applyBorder="1" applyAlignment="1">
      <alignment/>
    </xf>
    <xf numFmtId="14" fontId="1" fillId="0" borderId="12" xfId="0" applyNumberFormat="1" applyFont="1" applyBorder="1" applyAlignment="1">
      <alignment horizontal="center" vertical="top"/>
    </xf>
    <xf numFmtId="14" fontId="7" fillId="0" borderId="0" xfId="0" applyNumberFormat="1" applyFont="1" applyFill="1" applyAlignment="1">
      <alignment/>
    </xf>
    <xf numFmtId="0" fontId="4" fillId="0" borderId="12" xfId="58" applyFont="1" applyFill="1" applyBorder="1" applyAlignment="1">
      <alignment horizontal="center" vertical="center" wrapText="1"/>
      <protection/>
    </xf>
    <xf numFmtId="14" fontId="4" fillId="0" borderId="12" xfId="58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center"/>
    </xf>
    <xf numFmtId="175" fontId="7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167" fontId="4" fillId="0" borderId="12" xfId="58" applyNumberFormat="1" applyFont="1" applyFill="1" applyBorder="1" applyAlignment="1">
      <alignment horizontal="center" vertical="center" wrapText="1"/>
      <protection/>
    </xf>
    <xf numFmtId="0" fontId="76" fillId="10" borderId="12" xfId="60" applyFont="1" applyFill="1" applyBorder="1" applyAlignment="1">
      <alignment horizontal="left" vertical="center"/>
      <protection/>
    </xf>
    <xf numFmtId="0" fontId="7" fillId="10" borderId="14" xfId="0" applyFont="1" applyFill="1" applyBorder="1" applyAlignment="1">
      <alignment/>
    </xf>
    <xf numFmtId="0" fontId="2" fillId="10" borderId="12" xfId="59" applyFont="1" applyFill="1" applyBorder="1" applyAlignment="1">
      <alignment horizontal="center" vertical="center"/>
      <protection/>
    </xf>
    <xf numFmtId="0" fontId="76" fillId="10" borderId="13" xfId="60" applyFont="1" applyFill="1" applyBorder="1" applyAlignment="1">
      <alignment horizontal="left" vertical="center"/>
      <protection/>
    </xf>
    <xf numFmtId="0" fontId="4" fillId="0" borderId="12" xfId="58" applyNumberFormat="1" applyFont="1" applyFill="1" applyBorder="1" applyAlignment="1">
      <alignment horizontal="center" vertical="center" wrapText="1"/>
      <protection/>
    </xf>
    <xf numFmtId="175" fontId="1" fillId="0" borderId="12" xfId="58" applyNumberFormat="1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/>
    </xf>
    <xf numFmtId="167" fontId="7" fillId="0" borderId="0" xfId="0" applyNumberFormat="1" applyFont="1" applyFill="1" applyAlignment="1">
      <alignment/>
    </xf>
    <xf numFmtId="178" fontId="7" fillId="0" borderId="0" xfId="0" applyNumberFormat="1" applyFont="1" applyFill="1" applyAlignment="1">
      <alignment/>
    </xf>
    <xf numFmtId="179" fontId="7" fillId="0" borderId="0" xfId="0" applyNumberFormat="1" applyFont="1" applyFill="1" applyAlignment="1">
      <alignment horizontal="center"/>
    </xf>
    <xf numFmtId="0" fontId="6" fillId="10" borderId="12" xfId="0" applyFont="1" applyFill="1" applyBorder="1" applyAlignment="1">
      <alignment horizontal="center"/>
    </xf>
    <xf numFmtId="0" fontId="11" fillId="0" borderId="12" xfId="0" applyFont="1" applyBorder="1" applyAlignment="1">
      <alignment wrapText="1"/>
    </xf>
    <xf numFmtId="14" fontId="11" fillId="0" borderId="12" xfId="0" applyNumberFormat="1" applyFont="1" applyBorder="1" applyAlignment="1">
      <alignment horizontal="center" wrapText="1"/>
    </xf>
    <xf numFmtId="0" fontId="11" fillId="0" borderId="12" xfId="0" applyFont="1" applyBorder="1" applyAlignment="1">
      <alignment horizontal="center"/>
    </xf>
    <xf numFmtId="14" fontId="11" fillId="0" borderId="12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 wrapText="1"/>
    </xf>
    <xf numFmtId="0" fontId="11" fillId="0" borderId="12" xfId="0" applyFont="1" applyBorder="1" applyAlignment="1">
      <alignment/>
    </xf>
    <xf numFmtId="0" fontId="12" fillId="0" borderId="12" xfId="0" applyFont="1" applyBorder="1" applyAlignment="1">
      <alignment/>
    </xf>
    <xf numFmtId="14" fontId="1" fillId="0" borderId="12" xfId="0" applyNumberFormat="1" applyFont="1" applyBorder="1" applyAlignment="1">
      <alignment horizontal="center"/>
    </xf>
    <xf numFmtId="0" fontId="79" fillId="33" borderId="12" xfId="0" applyFont="1" applyFill="1" applyBorder="1" applyAlignment="1">
      <alignment/>
    </xf>
    <xf numFmtId="178" fontId="81" fillId="0" borderId="12" xfId="0" applyNumberFormat="1" applyFont="1" applyFill="1" applyBorder="1" applyAlignment="1">
      <alignment horizontal="center" vertical="center" wrapText="1"/>
    </xf>
    <xf numFmtId="0" fontId="81" fillId="0" borderId="12" xfId="0" applyFont="1" applyFill="1" applyBorder="1" applyAlignment="1">
      <alignment horizontal="center" vertical="center" wrapText="1"/>
    </xf>
    <xf numFmtId="0" fontId="81" fillId="0" borderId="12" xfId="0" applyFont="1" applyFill="1" applyBorder="1" applyAlignment="1">
      <alignment/>
    </xf>
    <xf numFmtId="0" fontId="81" fillId="6" borderId="12" xfId="0" applyFont="1" applyFill="1" applyBorder="1" applyAlignment="1">
      <alignment/>
    </xf>
    <xf numFmtId="0" fontId="81" fillId="0" borderId="12" xfId="0" applyNumberFormat="1" applyFont="1" applyFill="1" applyBorder="1" applyAlignment="1">
      <alignment/>
    </xf>
    <xf numFmtId="0" fontId="79" fillId="34" borderId="12" xfId="0" applyFont="1" applyFill="1" applyBorder="1" applyAlignment="1">
      <alignment/>
    </xf>
    <xf numFmtId="0" fontId="79" fillId="0" borderId="12" xfId="0" applyNumberFormat="1" applyFont="1" applyFill="1" applyBorder="1" applyAlignment="1">
      <alignment/>
    </xf>
    <xf numFmtId="0" fontId="79" fillId="0" borderId="12" xfId="0" applyFont="1" applyBorder="1" applyAlignment="1">
      <alignment/>
    </xf>
    <xf numFmtId="0" fontId="97" fillId="35" borderId="0" xfId="0" applyFont="1" applyFill="1" applyAlignment="1">
      <alignment/>
    </xf>
    <xf numFmtId="0" fontId="79" fillId="35" borderId="0" xfId="0" applyFont="1" applyFill="1" applyAlignment="1">
      <alignment/>
    </xf>
    <xf numFmtId="0" fontId="98" fillId="35" borderId="0" xfId="0" applyFont="1" applyFill="1" applyAlignment="1">
      <alignment/>
    </xf>
    <xf numFmtId="0" fontId="76" fillId="36" borderId="13" xfId="60" applyFont="1" applyFill="1" applyBorder="1" applyAlignment="1">
      <alignment vertical="center"/>
      <protection/>
    </xf>
    <xf numFmtId="0" fontId="76" fillId="36" borderId="15" xfId="60" applyFont="1" applyFill="1" applyBorder="1" applyAlignment="1">
      <alignment vertical="center"/>
      <protection/>
    </xf>
    <xf numFmtId="0" fontId="1" fillId="0" borderId="12" xfId="0" applyFont="1" applyBorder="1" applyAlignment="1">
      <alignment/>
    </xf>
    <xf numFmtId="49" fontId="1" fillId="36" borderId="12" xfId="0" applyNumberFormat="1" applyFont="1" applyFill="1" applyBorder="1" applyAlignment="1">
      <alignment horizontal="center" vertical="center"/>
    </xf>
    <xf numFmtId="0" fontId="90" fillId="36" borderId="0" xfId="0" applyFont="1" applyFill="1" applyAlignment="1">
      <alignment horizontal="center" vertical="center"/>
    </xf>
    <xf numFmtId="0" fontId="1" fillId="0" borderId="12" xfId="61" applyFont="1" applyFill="1" applyBorder="1" applyAlignment="1">
      <alignment horizontal="center" vertical="center"/>
      <protection/>
    </xf>
    <xf numFmtId="14" fontId="1" fillId="0" borderId="12" xfId="61" applyNumberFormat="1" applyFont="1" applyFill="1" applyBorder="1" applyAlignment="1">
      <alignment horizontal="center" vertical="center"/>
      <protection/>
    </xf>
    <xf numFmtId="0" fontId="1" fillId="36" borderId="12" xfId="59" applyFont="1" applyFill="1" applyBorder="1" applyAlignment="1">
      <alignment horizontal="center" vertical="center"/>
      <protection/>
    </xf>
    <xf numFmtId="0" fontId="1" fillId="36" borderId="12" xfId="60" applyFont="1" applyFill="1" applyBorder="1" applyAlignment="1">
      <alignment horizontal="center" vertical="center"/>
      <protection/>
    </xf>
    <xf numFmtId="0" fontId="1" fillId="36" borderId="12" xfId="61" applyFont="1" applyFill="1" applyBorder="1" applyAlignment="1">
      <alignment horizontal="center" vertical="center"/>
      <protection/>
    </xf>
    <xf numFmtId="0" fontId="1" fillId="0" borderId="12" xfId="0" applyFont="1" applyFill="1" applyBorder="1" applyAlignment="1">
      <alignment/>
    </xf>
    <xf numFmtId="0" fontId="1" fillId="36" borderId="12" xfId="0" applyFont="1" applyFill="1" applyBorder="1" applyAlignment="1">
      <alignment horizont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12" xfId="0" applyFont="1" applyBorder="1" applyAlignment="1">
      <alignment vertical="center"/>
    </xf>
    <xf numFmtId="0" fontId="1" fillId="36" borderId="12" xfId="60" applyFont="1" applyFill="1" applyBorder="1" applyAlignment="1">
      <alignment horizontal="left" vertical="center"/>
      <protection/>
    </xf>
    <xf numFmtId="14" fontId="76" fillId="36" borderId="12" xfId="61" applyNumberFormat="1" applyFont="1" applyFill="1" applyBorder="1" applyAlignment="1">
      <alignment horizontal="center" vertical="center"/>
      <protection/>
    </xf>
    <xf numFmtId="14" fontId="1" fillId="36" borderId="12" xfId="61" applyNumberFormat="1" applyFont="1" applyFill="1" applyBorder="1" applyAlignment="1">
      <alignment horizontal="center" vertical="center"/>
      <protection/>
    </xf>
    <xf numFmtId="164" fontId="1" fillId="36" borderId="12" xfId="58" applyNumberFormat="1" applyFont="1" applyFill="1" applyBorder="1" applyAlignment="1">
      <alignment horizontal="center" vertical="center"/>
      <protection/>
    </xf>
    <xf numFmtId="178" fontId="1" fillId="36" borderId="12" xfId="58" applyNumberFormat="1" applyFont="1" applyFill="1" applyBorder="1" applyAlignment="1">
      <alignment horizontal="center" vertical="center"/>
      <protection/>
    </xf>
    <xf numFmtId="165" fontId="1" fillId="36" borderId="12" xfId="58" applyNumberFormat="1" applyFont="1" applyFill="1" applyBorder="1" applyAlignment="1">
      <alignment horizontal="center" vertical="center"/>
      <protection/>
    </xf>
    <xf numFmtId="0" fontId="1" fillId="36" borderId="12" xfId="0" applyFont="1" applyFill="1" applyBorder="1" applyAlignment="1">
      <alignment/>
    </xf>
    <xf numFmtId="0" fontId="76" fillId="36" borderId="13" xfId="60" applyFont="1" applyFill="1" applyBorder="1" applyAlignment="1">
      <alignment horizontal="left" vertical="center"/>
      <protection/>
    </xf>
    <xf numFmtId="0" fontId="1" fillId="36" borderId="0" xfId="0" applyFont="1" applyFill="1" applyAlignment="1">
      <alignment/>
    </xf>
    <xf numFmtId="14" fontId="99" fillId="0" borderId="0" xfId="0" applyNumberFormat="1" applyFont="1" applyAlignment="1">
      <alignment horizontal="center" vertical="center"/>
    </xf>
    <xf numFmtId="0" fontId="1" fillId="36" borderId="13" xfId="60" applyFont="1" applyFill="1" applyBorder="1" applyAlignment="1">
      <alignment horizontal="left" vertical="center"/>
      <protection/>
    </xf>
    <xf numFmtId="164" fontId="76" fillId="36" borderId="12" xfId="58" applyNumberFormat="1" applyFont="1" applyFill="1" applyBorder="1" applyAlignment="1">
      <alignment horizontal="center" vertical="center"/>
      <protection/>
    </xf>
    <xf numFmtId="0" fontId="1" fillId="0" borderId="12" xfId="0" applyFont="1" applyBorder="1" applyAlignment="1">
      <alignment horizontal="center" vertical="center"/>
    </xf>
    <xf numFmtId="0" fontId="1" fillId="36" borderId="12" xfId="61" applyNumberFormat="1" applyFont="1" applyFill="1" applyBorder="1" applyAlignment="1">
      <alignment horizontal="center" vertical="center"/>
      <protection/>
    </xf>
    <xf numFmtId="0" fontId="1" fillId="36" borderId="12" xfId="58" applyFont="1" applyFill="1" applyBorder="1" applyAlignment="1">
      <alignment horizontal="center" vertical="center"/>
      <protection/>
    </xf>
    <xf numFmtId="0" fontId="4" fillId="0" borderId="12" xfId="0" applyFont="1" applyFill="1" applyBorder="1" applyAlignment="1">
      <alignment horizontal="center"/>
    </xf>
    <xf numFmtId="0" fontId="1" fillId="0" borderId="16" xfId="59" applyFont="1" applyFill="1" applyBorder="1" applyAlignment="1">
      <alignment horizontal="center" vertical="center"/>
      <protection/>
    </xf>
    <xf numFmtId="0" fontId="1" fillId="0" borderId="16" xfId="0" applyFont="1" applyBorder="1" applyAlignment="1">
      <alignment vertical="top"/>
    </xf>
    <xf numFmtId="0" fontId="1" fillId="0" borderId="16" xfId="0" applyFont="1" applyBorder="1" applyAlignment="1">
      <alignment/>
    </xf>
    <xf numFmtId="14" fontId="1" fillId="0" borderId="16" xfId="0" applyNumberFormat="1" applyFont="1" applyBorder="1" applyAlignment="1">
      <alignment horizontal="center" vertical="top"/>
    </xf>
    <xf numFmtId="164" fontId="1" fillId="0" borderId="16" xfId="58" applyNumberFormat="1" applyFont="1" applyFill="1" applyBorder="1" applyAlignment="1">
      <alignment horizontal="center" vertical="center"/>
      <protection/>
    </xf>
    <xf numFmtId="0" fontId="1" fillId="36" borderId="16" xfId="61" applyFont="1" applyFill="1" applyBorder="1" applyAlignment="1">
      <alignment horizontal="center" vertical="center"/>
      <protection/>
    </xf>
    <xf numFmtId="178" fontId="1" fillId="0" borderId="16" xfId="58" applyNumberFormat="1" applyFont="1" applyFill="1" applyBorder="1" applyAlignment="1">
      <alignment horizontal="center" vertical="center"/>
      <protection/>
    </xf>
    <xf numFmtId="165" fontId="1" fillId="0" borderId="16" xfId="58" applyNumberFormat="1" applyFont="1" applyFill="1" applyBorder="1" applyAlignment="1">
      <alignment horizontal="center" vertical="center"/>
      <protection/>
    </xf>
    <xf numFmtId="0" fontId="1" fillId="0" borderId="16" xfId="61" applyFont="1" applyFill="1" applyBorder="1" applyAlignment="1">
      <alignment horizontal="center" vertical="center"/>
      <protection/>
    </xf>
    <xf numFmtId="14" fontId="1" fillId="0" borderId="16" xfId="61" applyNumberFormat="1" applyFont="1" applyFill="1" applyBorder="1" applyAlignment="1">
      <alignment horizontal="center" vertical="center"/>
      <protection/>
    </xf>
    <xf numFmtId="0" fontId="1" fillId="36" borderId="16" xfId="58" applyFont="1" applyFill="1" applyBorder="1" applyAlignment="1">
      <alignment horizontal="center" vertical="center"/>
      <protection/>
    </xf>
    <xf numFmtId="0" fontId="1" fillId="36" borderId="16" xfId="60" applyFont="1" applyFill="1" applyBorder="1" applyAlignment="1">
      <alignment horizontal="center" vertical="center"/>
      <protection/>
    </xf>
    <xf numFmtId="0" fontId="1" fillId="0" borderId="16" xfId="0" applyFont="1" applyFill="1" applyBorder="1" applyAlignment="1">
      <alignment/>
    </xf>
    <xf numFmtId="0" fontId="1" fillId="36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76" fillId="0" borderId="17" xfId="60" applyFont="1" applyFill="1" applyBorder="1" applyAlignment="1">
      <alignment horizontal="left" vertical="center"/>
      <protection/>
    </xf>
    <xf numFmtId="0" fontId="1" fillId="0" borderId="0" xfId="0" applyFont="1" applyAlignment="1">
      <alignment/>
    </xf>
    <xf numFmtId="0" fontId="99" fillId="0" borderId="0" xfId="0" applyFont="1" applyAlignment="1">
      <alignment horizontal="center" vertical="center"/>
    </xf>
    <xf numFmtId="44" fontId="76" fillId="36" borderId="13" xfId="44" applyFont="1" applyFill="1" applyBorder="1" applyAlignment="1">
      <alignment vertical="center"/>
    </xf>
    <xf numFmtId="44" fontId="76" fillId="36" borderId="15" xfId="44" applyFont="1" applyFill="1" applyBorder="1" applyAlignment="1">
      <alignment vertical="center"/>
    </xf>
    <xf numFmtId="44" fontId="76" fillId="36" borderId="14" xfId="44" applyFont="1" applyFill="1" applyBorder="1" applyAlignment="1">
      <alignment vertical="center"/>
    </xf>
    <xf numFmtId="44" fontId="76" fillId="36" borderId="12" xfId="44" applyFont="1" applyFill="1" applyBorder="1" applyAlignment="1">
      <alignment vertical="center"/>
    </xf>
    <xf numFmtId="0" fontId="1" fillId="0" borderId="12" xfId="0" applyFont="1" applyBorder="1" applyAlignment="1">
      <alignment horizontal="center"/>
    </xf>
    <xf numFmtId="0" fontId="100" fillId="0" borderId="12" xfId="59" applyFont="1" applyFill="1" applyBorder="1" applyAlignment="1">
      <alignment horizontal="center" vertical="center"/>
      <protection/>
    </xf>
    <xf numFmtId="0" fontId="100" fillId="0" borderId="12" xfId="0" applyFont="1" applyBorder="1" applyAlignment="1">
      <alignment vertical="top"/>
    </xf>
    <xf numFmtId="14" fontId="100" fillId="0" borderId="12" xfId="0" applyNumberFormat="1" applyFont="1" applyBorder="1" applyAlignment="1">
      <alignment horizontal="center" vertical="top"/>
    </xf>
    <xf numFmtId="0" fontId="100" fillId="0" borderId="12" xfId="0" applyFont="1" applyBorder="1" applyAlignment="1">
      <alignment/>
    </xf>
    <xf numFmtId="164" fontId="100" fillId="0" borderId="12" xfId="58" applyNumberFormat="1" applyFont="1" applyFill="1" applyBorder="1" applyAlignment="1">
      <alignment horizontal="center" vertical="center"/>
      <protection/>
    </xf>
    <xf numFmtId="49" fontId="100" fillId="0" borderId="12" xfId="0" applyNumberFormat="1" applyFont="1" applyBorder="1" applyAlignment="1">
      <alignment horizontal="center" vertical="center"/>
    </xf>
    <xf numFmtId="0" fontId="100" fillId="36" borderId="12" xfId="61" applyFont="1" applyFill="1" applyBorder="1" applyAlignment="1">
      <alignment horizontal="center" vertical="center"/>
      <protection/>
    </xf>
    <xf numFmtId="178" fontId="100" fillId="0" borderId="12" xfId="58" applyNumberFormat="1" applyFont="1" applyFill="1" applyBorder="1" applyAlignment="1">
      <alignment horizontal="center" vertical="center"/>
      <protection/>
    </xf>
    <xf numFmtId="165" fontId="100" fillId="0" borderId="12" xfId="58" applyNumberFormat="1" applyFont="1" applyFill="1" applyBorder="1" applyAlignment="1">
      <alignment horizontal="center" vertical="center"/>
      <protection/>
    </xf>
    <xf numFmtId="0" fontId="100" fillId="0" borderId="12" xfId="61" applyFont="1" applyFill="1" applyBorder="1" applyAlignment="1">
      <alignment horizontal="center" vertical="center"/>
      <protection/>
    </xf>
    <xf numFmtId="14" fontId="100" fillId="0" borderId="12" xfId="61" applyNumberFormat="1" applyFont="1" applyFill="1" applyBorder="1" applyAlignment="1">
      <alignment horizontal="center" vertical="center"/>
      <protection/>
    </xf>
    <xf numFmtId="0" fontId="100" fillId="36" borderId="12" xfId="59" applyFont="1" applyFill="1" applyBorder="1" applyAlignment="1">
      <alignment horizontal="center" vertical="center"/>
      <protection/>
    </xf>
    <xf numFmtId="0" fontId="100" fillId="36" borderId="12" xfId="60" applyFont="1" applyFill="1" applyBorder="1" applyAlignment="1">
      <alignment horizontal="center" vertical="center"/>
      <protection/>
    </xf>
    <xf numFmtId="0" fontId="100" fillId="0" borderId="12" xfId="0" applyFont="1" applyFill="1" applyBorder="1" applyAlignment="1">
      <alignment/>
    </xf>
    <xf numFmtId="0" fontId="100" fillId="36" borderId="12" xfId="0" applyFont="1" applyFill="1" applyBorder="1" applyAlignment="1">
      <alignment horizontal="center"/>
    </xf>
    <xf numFmtId="0" fontId="100" fillId="0" borderId="12" xfId="0" applyFont="1" applyFill="1" applyBorder="1" applyAlignment="1">
      <alignment horizontal="center"/>
    </xf>
    <xf numFmtId="0" fontId="100" fillId="0" borderId="13" xfId="60" applyFont="1" applyFill="1" applyBorder="1" applyAlignment="1">
      <alignment horizontal="left" vertical="center"/>
      <protection/>
    </xf>
    <xf numFmtId="0" fontId="100" fillId="0" borderId="0" xfId="0" applyFont="1" applyFill="1" applyAlignment="1">
      <alignment/>
    </xf>
    <xf numFmtId="0" fontId="90" fillId="0" borderId="12" xfId="0" applyFont="1" applyBorder="1" applyAlignment="1">
      <alignment vertical="top"/>
    </xf>
    <xf numFmtId="14" fontId="90" fillId="0" borderId="12" xfId="0" applyNumberFormat="1" applyFont="1" applyBorder="1" applyAlignment="1">
      <alignment horizontal="center" vertical="top"/>
    </xf>
    <xf numFmtId="0" fontId="90" fillId="0" borderId="12" xfId="0" applyFont="1" applyBorder="1" applyAlignment="1">
      <alignment/>
    </xf>
    <xf numFmtId="49" fontId="90" fillId="36" borderId="12" xfId="0" applyNumberFormat="1" applyFont="1" applyFill="1" applyBorder="1" applyAlignment="1">
      <alignment horizontal="center" vertical="center"/>
    </xf>
    <xf numFmtId="0" fontId="90" fillId="36" borderId="12" xfId="61" applyFont="1" applyFill="1" applyBorder="1" applyAlignment="1">
      <alignment horizontal="center" vertical="center"/>
      <protection/>
    </xf>
    <xf numFmtId="0" fontId="90" fillId="0" borderId="12" xfId="61" applyFont="1" applyFill="1" applyBorder="1" applyAlignment="1">
      <alignment horizontal="center" vertical="center"/>
      <protection/>
    </xf>
    <xf numFmtId="14" fontId="90" fillId="0" borderId="12" xfId="61" applyNumberFormat="1" applyFont="1" applyFill="1" applyBorder="1" applyAlignment="1">
      <alignment horizontal="center" vertical="center"/>
      <protection/>
    </xf>
    <xf numFmtId="0" fontId="90" fillId="36" borderId="12" xfId="59" applyFont="1" applyFill="1" applyBorder="1" applyAlignment="1">
      <alignment horizontal="center" vertical="center"/>
      <protection/>
    </xf>
    <xf numFmtId="0" fontId="90" fillId="36" borderId="12" xfId="60" applyFont="1" applyFill="1" applyBorder="1" applyAlignment="1">
      <alignment horizontal="center" vertical="center"/>
      <protection/>
    </xf>
    <xf numFmtId="0" fontId="90" fillId="0" borderId="12" xfId="0" applyFont="1" applyFill="1" applyBorder="1" applyAlignment="1">
      <alignment/>
    </xf>
    <xf numFmtId="0" fontId="90" fillId="36" borderId="12" xfId="0" applyFont="1" applyFill="1" applyBorder="1" applyAlignment="1">
      <alignment horizontal="center"/>
    </xf>
    <xf numFmtId="0" fontId="90" fillId="0" borderId="13" xfId="60" applyFont="1" applyFill="1" applyBorder="1" applyAlignment="1">
      <alignment horizontal="left" vertical="center"/>
      <protection/>
    </xf>
    <xf numFmtId="0" fontId="90" fillId="0" borderId="0" xfId="0" applyFont="1" applyFill="1" applyAlignment="1">
      <alignment/>
    </xf>
    <xf numFmtId="0" fontId="100" fillId="0" borderId="12" xfId="0" applyFont="1" applyBorder="1" applyAlignment="1">
      <alignment horizontal="center"/>
    </xf>
    <xf numFmtId="0" fontId="76" fillId="36" borderId="12" xfId="60" applyFont="1" applyFill="1" applyBorder="1" applyAlignment="1">
      <alignment vertical="center"/>
      <protection/>
    </xf>
    <xf numFmtId="14" fontId="1" fillId="0" borderId="12" xfId="0" applyNumberFormat="1" applyFont="1" applyBorder="1" applyAlignment="1">
      <alignment/>
    </xf>
    <xf numFmtId="0" fontId="1" fillId="0" borderId="0" xfId="0" applyFont="1" applyFill="1" applyAlignment="1">
      <alignment horizontal="center"/>
    </xf>
    <xf numFmtId="14" fontId="100" fillId="0" borderId="12" xfId="0" applyNumberFormat="1" applyFont="1" applyBorder="1" applyAlignment="1">
      <alignment/>
    </xf>
    <xf numFmtId="49" fontId="100" fillId="36" borderId="12" xfId="0" applyNumberFormat="1" applyFont="1" applyFill="1" applyBorder="1" applyAlignment="1">
      <alignment horizontal="center" vertical="center"/>
    </xf>
    <xf numFmtId="0" fontId="100" fillId="36" borderId="12" xfId="58" applyFont="1" applyFill="1" applyBorder="1" applyAlignment="1">
      <alignment horizontal="center" vertical="center"/>
      <protection/>
    </xf>
    <xf numFmtId="0" fontId="1" fillId="36" borderId="12" xfId="0" applyFont="1" applyFill="1" applyBorder="1" applyAlignment="1">
      <alignment vertical="top"/>
    </xf>
    <xf numFmtId="14" fontId="1" fillId="36" borderId="12" xfId="0" applyNumberFormat="1" applyFont="1" applyFill="1" applyBorder="1" applyAlignment="1">
      <alignment horizontal="center" vertical="top"/>
    </xf>
    <xf numFmtId="0" fontId="100" fillId="36" borderId="12" xfId="0" applyFont="1" applyFill="1" applyBorder="1" applyAlignment="1">
      <alignment vertical="top"/>
    </xf>
    <xf numFmtId="0" fontId="100" fillId="36" borderId="12" xfId="0" applyFont="1" applyFill="1" applyBorder="1" applyAlignment="1">
      <alignment/>
    </xf>
    <xf numFmtId="14" fontId="100" fillId="36" borderId="12" xfId="0" applyNumberFormat="1" applyFont="1" applyFill="1" applyBorder="1" applyAlignment="1">
      <alignment horizontal="center" vertical="top"/>
    </xf>
    <xf numFmtId="164" fontId="100" fillId="36" borderId="12" xfId="58" applyNumberFormat="1" applyFont="1" applyFill="1" applyBorder="1" applyAlignment="1">
      <alignment horizontal="center" vertical="center"/>
      <protection/>
    </xf>
    <xf numFmtId="178" fontId="100" fillId="36" borderId="12" xfId="58" applyNumberFormat="1" applyFont="1" applyFill="1" applyBorder="1" applyAlignment="1">
      <alignment horizontal="center" vertical="center"/>
      <protection/>
    </xf>
    <xf numFmtId="165" fontId="100" fillId="36" borderId="12" xfId="58" applyNumberFormat="1" applyFont="1" applyFill="1" applyBorder="1" applyAlignment="1">
      <alignment horizontal="center" vertical="center"/>
      <protection/>
    </xf>
    <xf numFmtId="14" fontId="100" fillId="36" borderId="12" xfId="61" applyNumberFormat="1" applyFont="1" applyFill="1" applyBorder="1" applyAlignment="1">
      <alignment horizontal="center" vertical="center"/>
      <protection/>
    </xf>
    <xf numFmtId="0" fontId="100" fillId="36" borderId="13" xfId="60" applyFont="1" applyFill="1" applyBorder="1" applyAlignment="1">
      <alignment horizontal="left" vertical="center"/>
      <protection/>
    </xf>
    <xf numFmtId="0" fontId="100" fillId="36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0" fontId="90" fillId="36" borderId="12" xfId="60" applyFont="1" applyFill="1" applyBorder="1" applyAlignment="1">
      <alignment horizontal="left" vertical="center"/>
      <protection/>
    </xf>
    <xf numFmtId="14" fontId="90" fillId="36" borderId="12" xfId="61" applyNumberFormat="1" applyFont="1" applyFill="1" applyBorder="1" applyAlignment="1">
      <alignment horizontal="center" vertical="center"/>
      <protection/>
    </xf>
    <xf numFmtId="0" fontId="76" fillId="36" borderId="13" xfId="59" applyFont="1" applyFill="1" applyBorder="1" applyAlignment="1">
      <alignment vertical="center"/>
      <protection/>
    </xf>
    <xf numFmtId="0" fontId="76" fillId="36" borderId="15" xfId="59" applyFont="1" applyFill="1" applyBorder="1" applyAlignment="1">
      <alignment vertical="center"/>
      <protection/>
    </xf>
    <xf numFmtId="0" fontId="76" fillId="36" borderId="12" xfId="59" applyFont="1" applyFill="1" applyBorder="1" applyAlignment="1">
      <alignment vertical="center"/>
      <protection/>
    </xf>
    <xf numFmtId="0" fontId="1" fillId="0" borderId="16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 vertical="center"/>
    </xf>
    <xf numFmtId="49" fontId="1" fillId="0" borderId="16" xfId="0" applyNumberFormat="1" applyFont="1" applyBorder="1" applyAlignment="1">
      <alignment horizontal="center" vertical="center"/>
    </xf>
    <xf numFmtId="14" fontId="1" fillId="0" borderId="16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36" borderId="1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166" fontId="1" fillId="0" borderId="12" xfId="61" applyNumberFormat="1" applyFont="1" applyFill="1" applyBorder="1" applyAlignment="1">
      <alignment horizontal="center" vertical="center"/>
      <protection/>
    </xf>
    <xf numFmtId="0" fontId="76" fillId="0" borderId="12" xfId="60" applyFont="1" applyFill="1" applyBorder="1" applyAlignment="1">
      <alignment horizontal="center" vertical="center" wrapText="1"/>
      <protection/>
    </xf>
    <xf numFmtId="0" fontId="4" fillId="0" borderId="12" xfId="60" applyFont="1" applyFill="1" applyBorder="1" applyAlignment="1">
      <alignment horizontal="center" vertical="center"/>
      <protection/>
    </xf>
    <xf numFmtId="14" fontId="4" fillId="0" borderId="12" xfId="58" applyNumberFormat="1" applyFont="1" applyFill="1" applyBorder="1" applyAlignment="1">
      <alignment vertical="center"/>
      <protection/>
    </xf>
    <xf numFmtId="0" fontId="4" fillId="0" borderId="12" xfId="0" applyFont="1" applyFill="1" applyBorder="1" applyAlignment="1">
      <alignment/>
    </xf>
    <xf numFmtId="0" fontId="13" fillId="0" borderId="0" xfId="0" applyFont="1" applyAlignment="1">
      <alignment horizontal="center"/>
    </xf>
    <xf numFmtId="17" fontId="7" fillId="0" borderId="12" xfId="0" applyNumberFormat="1" applyFont="1" applyFill="1" applyBorder="1" applyAlignment="1">
      <alignment horizontal="center"/>
    </xf>
    <xf numFmtId="0" fontId="4" fillId="3" borderId="12" xfId="61" applyFont="1" applyFill="1" applyBorder="1" applyAlignment="1">
      <alignment horizontal="center" vertical="center" wrapText="1"/>
      <protection/>
    </xf>
    <xf numFmtId="0" fontId="4" fillId="3" borderId="12" xfId="58" applyFont="1" applyFill="1" applyBorder="1" applyAlignment="1">
      <alignment horizontal="center" vertical="center" wrapText="1"/>
      <protection/>
    </xf>
    <xf numFmtId="14" fontId="1" fillId="0" borderId="12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76" fillId="0" borderId="0" xfId="0" applyFont="1" applyBorder="1" applyAlignment="1">
      <alignment horizontal="center"/>
    </xf>
    <xf numFmtId="0" fontId="84" fillId="0" borderId="12" xfId="0" applyFont="1" applyBorder="1" applyAlignment="1">
      <alignment horizontal="center"/>
    </xf>
    <xf numFmtId="0" fontId="96" fillId="0" borderId="12" xfId="0" applyFont="1" applyBorder="1" applyAlignment="1">
      <alignment horizontal="center"/>
    </xf>
    <xf numFmtId="0" fontId="76" fillId="0" borderId="0" xfId="0" applyFont="1" applyFill="1" applyAlignment="1">
      <alignment horizontal="center"/>
    </xf>
    <xf numFmtId="0" fontId="76" fillId="0" borderId="0" xfId="58" applyFont="1" applyFill="1" applyBorder="1" applyAlignment="1">
      <alignment horizontal="center" vertical="center"/>
      <protection/>
    </xf>
    <xf numFmtId="0" fontId="14" fillId="0" borderId="0" xfId="58" applyFont="1" applyFill="1" applyBorder="1" applyAlignment="1">
      <alignment horizontal="center" vertical="center"/>
      <protection/>
    </xf>
    <xf numFmtId="0" fontId="1" fillId="0" borderId="11" xfId="58" applyFont="1" applyFill="1" applyBorder="1" applyAlignment="1">
      <alignment horizontal="center" vertical="center"/>
      <protection/>
    </xf>
    <xf numFmtId="0" fontId="76" fillId="10" borderId="12" xfId="58" applyFont="1" applyFill="1" applyBorder="1" applyAlignment="1">
      <alignment horizontal="center" vertical="center" wrapText="1"/>
      <protection/>
    </xf>
    <xf numFmtId="0" fontId="1" fillId="0" borderId="0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12" xfId="61" applyFont="1" applyFill="1" applyBorder="1" applyAlignment="1">
      <alignment horizontal="center" vertical="center" wrapText="1"/>
      <protection/>
    </xf>
    <xf numFmtId="178" fontId="4" fillId="0" borderId="12" xfId="61" applyNumberFormat="1" applyFont="1" applyFill="1" applyBorder="1" applyAlignment="1">
      <alignment horizontal="center" vertical="center" wrapText="1"/>
      <protection/>
    </xf>
    <xf numFmtId="0" fontId="4" fillId="0" borderId="16" xfId="61" applyFont="1" applyFill="1" applyBorder="1" applyAlignment="1">
      <alignment horizontal="center" vertical="center" wrapText="1"/>
      <protection/>
    </xf>
    <xf numFmtId="0" fontId="4" fillId="0" borderId="18" xfId="61" applyFont="1" applyFill="1" applyBorder="1" applyAlignment="1">
      <alignment horizontal="center" vertical="center" wrapText="1"/>
      <protection/>
    </xf>
    <xf numFmtId="175" fontId="4" fillId="0" borderId="12" xfId="61" applyNumberFormat="1" applyFont="1" applyFill="1" applyBorder="1" applyAlignment="1">
      <alignment horizontal="center" vertical="center" wrapText="1"/>
      <protection/>
    </xf>
    <xf numFmtId="14" fontId="4" fillId="3" borderId="12" xfId="58" applyNumberFormat="1" applyFont="1" applyFill="1" applyBorder="1" applyAlignment="1">
      <alignment horizontal="center" vertical="center" wrapText="1"/>
      <protection/>
    </xf>
    <xf numFmtId="167" fontId="4" fillId="0" borderId="12" xfId="58" applyNumberFormat="1" applyFont="1" applyFill="1" applyBorder="1" applyAlignment="1">
      <alignment horizontal="center" vertical="center" wrapText="1"/>
      <protection/>
    </xf>
    <xf numFmtId="0" fontId="4" fillId="0" borderId="12" xfId="58" applyFont="1" applyFill="1" applyBorder="1" applyAlignment="1">
      <alignment horizontal="center" vertical="center" wrapText="1"/>
      <protection/>
    </xf>
    <xf numFmtId="14" fontId="4" fillId="0" borderId="12" xfId="58" applyNumberFormat="1" applyFont="1" applyFill="1" applyBorder="1" applyAlignment="1">
      <alignment horizontal="center" vertical="center" wrapText="1"/>
      <protection/>
    </xf>
    <xf numFmtId="0" fontId="4" fillId="3" borderId="16" xfId="61" applyFont="1" applyFill="1" applyBorder="1" applyAlignment="1">
      <alignment horizontal="center" vertical="center" wrapText="1"/>
      <protection/>
    </xf>
    <xf numFmtId="0" fontId="4" fillId="3" borderId="18" xfId="61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/>
    </xf>
    <xf numFmtId="0" fontId="4" fillId="3" borderId="12" xfId="61" applyFont="1" applyFill="1" applyBorder="1" applyAlignment="1">
      <alignment horizontal="center" vertical="center" wrapText="1"/>
      <protection/>
    </xf>
    <xf numFmtId="0" fontId="4" fillId="0" borderId="16" xfId="58" applyFont="1" applyFill="1" applyBorder="1" applyAlignment="1">
      <alignment horizontal="center" vertical="center" wrapText="1"/>
      <protection/>
    </xf>
    <xf numFmtId="0" fontId="4" fillId="0" borderId="18" xfId="58" applyFont="1" applyFill="1" applyBorder="1" applyAlignment="1">
      <alignment horizontal="center" vertical="center" wrapText="1"/>
      <protection/>
    </xf>
    <xf numFmtId="0" fontId="4" fillId="3" borderId="12" xfId="58" applyFont="1" applyFill="1" applyBorder="1" applyAlignment="1">
      <alignment horizontal="center" vertical="center" wrapText="1"/>
      <protection/>
    </xf>
    <xf numFmtId="167" fontId="4" fillId="3" borderId="12" xfId="58" applyNumberFormat="1" applyFont="1" applyFill="1" applyBorder="1" applyAlignment="1">
      <alignment horizontal="center" vertical="center" wrapText="1"/>
      <protection/>
    </xf>
    <xf numFmtId="178" fontId="4" fillId="3" borderId="12" xfId="61" applyNumberFormat="1" applyFont="1" applyFill="1" applyBorder="1" applyAlignment="1">
      <alignment horizontal="center" vertical="center" wrapText="1"/>
      <protection/>
    </xf>
    <xf numFmtId="0" fontId="4" fillId="3" borderId="12" xfId="0" applyFont="1" applyFill="1" applyBorder="1" applyAlignment="1">
      <alignment horizontal="center" vertical="center"/>
    </xf>
    <xf numFmtId="0" fontId="4" fillId="3" borderId="16" xfId="58" applyFont="1" applyFill="1" applyBorder="1" applyAlignment="1">
      <alignment horizontal="center" vertical="center" wrapText="1"/>
      <protection/>
    </xf>
    <xf numFmtId="0" fontId="4" fillId="3" borderId="18" xfId="58" applyFont="1" applyFill="1" applyBorder="1" applyAlignment="1">
      <alignment horizontal="center" vertical="center" wrapText="1"/>
      <protection/>
    </xf>
    <xf numFmtId="175" fontId="4" fillId="3" borderId="12" xfId="61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BVC huong luong t-ngan sach nha nuoc nam 2009" xfId="57"/>
    <cellStyle name="Normal_Danh sach CBVC Khoa CNTY" xfId="58"/>
    <cellStyle name="Normal_DS tonghop" xfId="59"/>
    <cellStyle name="Normal_Sheet1" xfId="60"/>
    <cellStyle name="Normal_Sheet1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20"/>
  <sheetViews>
    <sheetView tabSelected="1" zoomScale="70" zoomScaleNormal="70" zoomScalePageLayoutView="0" workbookViewId="0" topLeftCell="A1">
      <selection activeCell="C23" sqref="C23:C430"/>
    </sheetView>
  </sheetViews>
  <sheetFormatPr defaultColWidth="9.140625" defaultRowHeight="12.75"/>
  <cols>
    <col min="1" max="1" width="5.28125" style="39" customWidth="1"/>
    <col min="2" max="2" width="7.140625" style="39" customWidth="1"/>
    <col min="3" max="3" width="26.8515625" style="39" customWidth="1"/>
    <col min="4" max="5" width="12.421875" style="39" customWidth="1"/>
    <col min="6" max="6" width="10.8515625" style="10" hidden="1" customWidth="1"/>
    <col min="7" max="8" width="10.7109375" style="356" customWidth="1"/>
    <col min="9" max="9" width="8.57421875" style="343" customWidth="1"/>
    <col min="10" max="10" width="11.57421875" style="357" bestFit="1" customWidth="1"/>
    <col min="11" max="11" width="8.140625" style="39" customWidth="1"/>
    <col min="12" max="12" width="18.8515625" style="343" customWidth="1"/>
    <col min="13" max="13" width="23.00390625" style="343" customWidth="1"/>
    <col min="14" max="14" width="10.57421875" style="344" customWidth="1"/>
    <col min="15" max="15" width="6.421875" style="39" bestFit="1" customWidth="1"/>
    <col min="16" max="16" width="13.57421875" style="346" customWidth="1"/>
    <col min="17" max="17" width="9.00390625" style="39" customWidth="1"/>
    <col min="18" max="18" width="9.00390625" style="10" hidden="1" customWidth="1"/>
    <col min="19" max="19" width="7.57421875" style="10" hidden="1" customWidth="1"/>
    <col min="20" max="20" width="8.00390625" style="10" hidden="1" customWidth="1"/>
    <col min="21" max="21" width="19.57421875" style="8" hidden="1" customWidth="1"/>
    <col min="22" max="22" width="8.28125" style="343" customWidth="1"/>
    <col min="23" max="23" width="14.28125" style="343" customWidth="1"/>
    <col min="24" max="24" width="21.421875" style="345" customWidth="1"/>
    <col min="25" max="25" width="42.421875" style="346" customWidth="1"/>
    <col min="26" max="26" width="23.28125" style="512" customWidth="1"/>
    <col min="27" max="27" width="27.8515625" style="39" customWidth="1"/>
    <col min="28" max="16384" width="9.140625" style="39" customWidth="1"/>
  </cols>
  <sheetData>
    <row r="1" spans="1:26" ht="15.75">
      <c r="A1" s="517" t="s">
        <v>0</v>
      </c>
      <c r="B1" s="517"/>
      <c r="C1" s="517"/>
      <c r="D1" s="35"/>
      <c r="E1" s="7"/>
      <c r="F1" s="7"/>
      <c r="G1" s="54"/>
      <c r="H1" s="54"/>
      <c r="I1" s="7"/>
      <c r="J1" s="61"/>
      <c r="K1" s="7"/>
      <c r="O1" s="7"/>
      <c r="P1" s="7"/>
      <c r="Q1" s="7"/>
      <c r="R1" s="7"/>
      <c r="S1" s="7"/>
      <c r="T1" s="7"/>
      <c r="U1" s="7"/>
      <c r="V1" s="7"/>
      <c r="W1" s="9"/>
      <c r="Z1" s="7"/>
    </row>
    <row r="2" spans="1:26" ht="15.75">
      <c r="A2" s="518" t="s">
        <v>1</v>
      </c>
      <c r="B2" s="518"/>
      <c r="C2" s="518"/>
      <c r="D2" s="36"/>
      <c r="E2" s="2"/>
      <c r="F2" s="2"/>
      <c r="G2" s="55"/>
      <c r="H2" s="55"/>
      <c r="I2" s="7"/>
      <c r="J2" s="61"/>
      <c r="K2" s="7"/>
      <c r="L2" s="7"/>
      <c r="M2" s="7"/>
      <c r="N2" s="46"/>
      <c r="O2" s="7"/>
      <c r="P2" s="7"/>
      <c r="Q2" s="7"/>
      <c r="R2" s="7"/>
      <c r="S2" s="7"/>
      <c r="T2" s="7"/>
      <c r="U2" s="7"/>
      <c r="V2" s="7"/>
      <c r="W2" s="9"/>
      <c r="Z2" s="7"/>
    </row>
    <row r="3" spans="1:26" ht="15.75">
      <c r="A3" s="2"/>
      <c r="B3" s="2"/>
      <c r="C3" s="2"/>
      <c r="D3" s="2"/>
      <c r="E3" s="2"/>
      <c r="F3" s="2"/>
      <c r="G3" s="55"/>
      <c r="H3" s="55"/>
      <c r="I3" s="7"/>
      <c r="J3" s="61"/>
      <c r="K3" s="7"/>
      <c r="L3" s="7"/>
      <c r="M3" s="7"/>
      <c r="N3" s="46"/>
      <c r="O3" s="7"/>
      <c r="P3" s="7"/>
      <c r="Q3" s="7"/>
      <c r="R3" s="7"/>
      <c r="S3" s="7"/>
      <c r="T3" s="7"/>
      <c r="U3" s="7"/>
      <c r="V3" s="7"/>
      <c r="W3" s="9"/>
      <c r="Z3" s="513"/>
    </row>
    <row r="4" spans="2:26" ht="18.75">
      <c r="B4" s="47"/>
      <c r="C4" s="47"/>
      <c r="D4" s="47"/>
      <c r="E4" s="47"/>
      <c r="F4" s="47"/>
      <c r="G4" s="56"/>
      <c r="H4" s="56"/>
      <c r="I4" s="47"/>
      <c r="J4" s="62"/>
      <c r="K4" s="47"/>
      <c r="L4" s="47" t="s">
        <v>962</v>
      </c>
      <c r="M4" s="47"/>
      <c r="O4" s="47"/>
      <c r="P4" s="47"/>
      <c r="Q4" s="47"/>
      <c r="R4" s="47"/>
      <c r="S4" s="47"/>
      <c r="T4" s="47"/>
      <c r="U4" s="45"/>
      <c r="V4" s="45"/>
      <c r="W4" s="47"/>
      <c r="X4" s="45"/>
      <c r="Y4" s="47"/>
      <c r="Z4" s="514"/>
    </row>
    <row r="5" spans="1:26" ht="15.75">
      <c r="A5" s="2"/>
      <c r="B5" s="2"/>
      <c r="C5" s="2"/>
      <c r="D5" s="2"/>
      <c r="E5" s="2"/>
      <c r="F5" s="2"/>
      <c r="G5" s="55"/>
      <c r="H5" s="55"/>
      <c r="I5" s="2"/>
      <c r="J5" s="63"/>
      <c r="K5" s="2"/>
      <c r="L5" s="2"/>
      <c r="M5" s="2"/>
      <c r="N5" s="46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513"/>
    </row>
    <row r="6" spans="3:26" ht="15.75"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5">
        <v>11</v>
      </c>
      <c r="N6" s="5">
        <v>12</v>
      </c>
      <c r="O6" s="5">
        <v>13</v>
      </c>
      <c r="P6" s="5">
        <v>14</v>
      </c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  <c r="X6" s="5">
        <v>22</v>
      </c>
      <c r="Y6" s="5">
        <v>23</v>
      </c>
      <c r="Z6" s="515">
        <v>24</v>
      </c>
    </row>
    <row r="7" spans="1:26" s="40" customFormat="1" ht="18" customHeight="1">
      <c r="A7" s="526" t="s">
        <v>2</v>
      </c>
      <c r="B7" s="526" t="s">
        <v>722</v>
      </c>
      <c r="C7" s="526" t="s">
        <v>3</v>
      </c>
      <c r="D7" s="527" t="s">
        <v>4</v>
      </c>
      <c r="E7" s="527"/>
      <c r="F7" s="524" t="s">
        <v>839</v>
      </c>
      <c r="G7" s="525" t="s">
        <v>841</v>
      </c>
      <c r="H7" s="525" t="s">
        <v>840</v>
      </c>
      <c r="I7" s="519" t="s">
        <v>5</v>
      </c>
      <c r="J7" s="520" t="s">
        <v>6</v>
      </c>
      <c r="K7" s="519" t="s">
        <v>601</v>
      </c>
      <c r="L7" s="519" t="s">
        <v>559</v>
      </c>
      <c r="M7" s="521" t="s">
        <v>982</v>
      </c>
      <c r="N7" s="523" t="s">
        <v>976</v>
      </c>
      <c r="O7" s="519" t="s">
        <v>572</v>
      </c>
      <c r="P7" s="519" t="s">
        <v>920</v>
      </c>
      <c r="Q7" s="519" t="s">
        <v>832</v>
      </c>
      <c r="R7" s="528" t="s">
        <v>1025</v>
      </c>
      <c r="S7" s="531" t="s">
        <v>732</v>
      </c>
      <c r="T7" s="531"/>
      <c r="U7" s="531"/>
      <c r="V7" s="521" t="s">
        <v>1120</v>
      </c>
      <c r="W7" s="519" t="s">
        <v>10</v>
      </c>
      <c r="X7" s="530" t="s">
        <v>741</v>
      </c>
      <c r="Y7" s="530" t="s">
        <v>1020</v>
      </c>
      <c r="Z7" s="532" t="s">
        <v>719</v>
      </c>
    </row>
    <row r="8" spans="1:26" s="40" customFormat="1" ht="20.25" customHeight="1">
      <c r="A8" s="526"/>
      <c r="B8" s="526"/>
      <c r="C8" s="526"/>
      <c r="D8" s="352" t="s">
        <v>7</v>
      </c>
      <c r="E8" s="342" t="s">
        <v>8</v>
      </c>
      <c r="F8" s="524"/>
      <c r="G8" s="525"/>
      <c r="H8" s="525"/>
      <c r="I8" s="519"/>
      <c r="J8" s="520"/>
      <c r="K8" s="519"/>
      <c r="L8" s="519"/>
      <c r="M8" s="522"/>
      <c r="N8" s="523"/>
      <c r="O8" s="519"/>
      <c r="P8" s="519"/>
      <c r="Q8" s="519"/>
      <c r="R8" s="529"/>
      <c r="S8" s="171" t="s">
        <v>733</v>
      </c>
      <c r="T8" s="171" t="s">
        <v>734</v>
      </c>
      <c r="U8" s="171" t="s">
        <v>746</v>
      </c>
      <c r="V8" s="522"/>
      <c r="W8" s="519"/>
      <c r="X8" s="530"/>
      <c r="Y8" s="530"/>
      <c r="Z8" s="533"/>
    </row>
    <row r="9" spans="1:26" s="40" customFormat="1" ht="18" customHeight="1">
      <c r="A9" s="341"/>
      <c r="B9" s="341">
        <v>1</v>
      </c>
      <c r="C9" s="341">
        <v>2</v>
      </c>
      <c r="D9" s="341">
        <v>3</v>
      </c>
      <c r="E9" s="341">
        <v>4</v>
      </c>
      <c r="F9" s="172"/>
      <c r="G9" s="347"/>
      <c r="H9" s="347"/>
      <c r="I9" s="341">
        <v>5</v>
      </c>
      <c r="J9" s="352">
        <v>6</v>
      </c>
      <c r="K9" s="341">
        <v>7</v>
      </c>
      <c r="L9" s="341">
        <v>8</v>
      </c>
      <c r="M9" s="341"/>
      <c r="N9" s="353"/>
      <c r="O9" s="341">
        <v>9</v>
      </c>
      <c r="P9" s="341">
        <v>10</v>
      </c>
      <c r="Q9" s="341">
        <v>12</v>
      </c>
      <c r="R9" s="243"/>
      <c r="S9" s="172">
        <v>16</v>
      </c>
      <c r="T9" s="172">
        <v>17</v>
      </c>
      <c r="U9" s="172">
        <v>18</v>
      </c>
      <c r="V9" s="341"/>
      <c r="W9" s="341">
        <v>19</v>
      </c>
      <c r="X9" s="341">
        <v>20</v>
      </c>
      <c r="Y9" s="341">
        <v>21</v>
      </c>
      <c r="Z9" s="104">
        <v>22</v>
      </c>
    </row>
    <row r="10" spans="1:26" s="40" customFormat="1" ht="18" customHeight="1">
      <c r="A10" s="175"/>
      <c r="B10" s="175"/>
      <c r="C10" s="177" t="s">
        <v>1280</v>
      </c>
      <c r="D10" s="174"/>
      <c r="E10" s="174"/>
      <c r="F10" s="86"/>
      <c r="G10" s="178"/>
      <c r="H10" s="178"/>
      <c r="I10" s="175"/>
      <c r="J10" s="179"/>
      <c r="K10" s="175"/>
      <c r="L10" s="175"/>
      <c r="M10" s="175"/>
      <c r="N10" s="180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516"/>
    </row>
    <row r="11" spans="1:26" s="40" customFormat="1" ht="18" customHeight="1">
      <c r="A11" s="87">
        <f>IF(I11="","",1)</f>
        <v>1</v>
      </c>
      <c r="B11" s="88">
        <v>1</v>
      </c>
      <c r="C11" s="98" t="s">
        <v>486</v>
      </c>
      <c r="D11" s="85">
        <v>24608</v>
      </c>
      <c r="E11" s="90"/>
      <c r="F11" s="91">
        <v>32599</v>
      </c>
      <c r="G11" s="91" t="s">
        <v>1281</v>
      </c>
      <c r="H11" s="91" t="s">
        <v>1281</v>
      </c>
      <c r="I11" s="92" t="s">
        <v>12</v>
      </c>
      <c r="J11" s="93" t="s">
        <v>973</v>
      </c>
      <c r="K11" s="94" t="s">
        <v>14</v>
      </c>
      <c r="L11" s="222" t="s">
        <v>1279</v>
      </c>
      <c r="M11" s="222" t="s">
        <v>1279</v>
      </c>
      <c r="N11" s="59"/>
      <c r="O11" s="92" t="s">
        <v>15</v>
      </c>
      <c r="P11" s="92" t="s">
        <v>932</v>
      </c>
      <c r="Q11" s="96" t="s">
        <v>557</v>
      </c>
      <c r="R11" s="96">
        <v>2017</v>
      </c>
      <c r="S11" s="92"/>
      <c r="T11" s="92"/>
      <c r="U11" s="92"/>
      <c r="V11" s="92"/>
      <c r="W11" s="92" t="s">
        <v>487</v>
      </c>
      <c r="X11" s="168" t="s">
        <v>695</v>
      </c>
      <c r="Y11" s="97" t="s">
        <v>1127</v>
      </c>
      <c r="Z11" s="112"/>
    </row>
    <row r="12" spans="1:26" s="40" customFormat="1" ht="18" customHeight="1">
      <c r="A12" s="87">
        <f>IF(I12="","",MAX($A$11:A11)+1)</f>
      </c>
      <c r="B12" s="175"/>
      <c r="C12" s="177" t="s">
        <v>566</v>
      </c>
      <c r="D12" s="174"/>
      <c r="E12" s="174"/>
      <c r="F12" s="86"/>
      <c r="G12" s="178"/>
      <c r="H12" s="178"/>
      <c r="I12" s="175"/>
      <c r="J12" s="179"/>
      <c r="K12" s="175"/>
      <c r="L12" s="175"/>
      <c r="M12" s="175"/>
      <c r="N12" s="180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516"/>
    </row>
    <row r="13" spans="1:26" s="40" customFormat="1" ht="18" customHeight="1">
      <c r="A13" s="87">
        <f>IF(I13="","",MAX($A$11:A12)+1)</f>
        <v>2</v>
      </c>
      <c r="B13" s="88">
        <v>1</v>
      </c>
      <c r="C13" s="89" t="s">
        <v>11</v>
      </c>
      <c r="D13" s="85">
        <v>22425</v>
      </c>
      <c r="E13" s="90"/>
      <c r="F13" s="91">
        <v>30590</v>
      </c>
      <c r="G13" s="91" t="s">
        <v>844</v>
      </c>
      <c r="H13" s="91" t="s">
        <v>844</v>
      </c>
      <c r="I13" s="92" t="s">
        <v>12</v>
      </c>
      <c r="J13" s="93" t="s">
        <v>973</v>
      </c>
      <c r="K13" s="94" t="s">
        <v>14</v>
      </c>
      <c r="L13" s="6" t="s">
        <v>13</v>
      </c>
      <c r="M13" s="6"/>
      <c r="N13" s="59"/>
      <c r="O13" s="92" t="s">
        <v>15</v>
      </c>
      <c r="P13" s="95" t="s">
        <v>1161</v>
      </c>
      <c r="Q13" s="96" t="s">
        <v>558</v>
      </c>
      <c r="R13" s="96">
        <v>2014</v>
      </c>
      <c r="S13" s="92"/>
      <c r="T13" s="92"/>
      <c r="U13" s="92"/>
      <c r="V13" s="92"/>
      <c r="W13" s="92" t="s">
        <v>636</v>
      </c>
      <c r="X13" s="168" t="s">
        <v>695</v>
      </c>
      <c r="Y13" s="97" t="s">
        <v>1126</v>
      </c>
      <c r="Z13" s="112"/>
    </row>
    <row r="14" spans="1:26" s="40" customFormat="1" ht="18" customHeight="1">
      <c r="A14" s="87">
        <f>IF(I14="","",MAX($A$11:A13)+1)</f>
        <v>3</v>
      </c>
      <c r="B14" s="88">
        <v>2</v>
      </c>
      <c r="C14" s="89" t="s">
        <v>93</v>
      </c>
      <c r="D14" s="85">
        <v>27328</v>
      </c>
      <c r="E14" s="90"/>
      <c r="F14" s="91">
        <v>36008</v>
      </c>
      <c r="G14" s="91">
        <v>36008</v>
      </c>
      <c r="H14" s="91" t="s">
        <v>854</v>
      </c>
      <c r="I14" s="92" t="s">
        <v>12</v>
      </c>
      <c r="J14" s="93" t="s">
        <v>974</v>
      </c>
      <c r="K14" s="94" t="s">
        <v>14</v>
      </c>
      <c r="L14" s="6" t="s">
        <v>999</v>
      </c>
      <c r="M14" s="222" t="s">
        <v>1274</v>
      </c>
      <c r="N14" s="59" t="s">
        <v>747</v>
      </c>
      <c r="O14" s="92" t="s">
        <v>15</v>
      </c>
      <c r="P14" s="95" t="s">
        <v>930</v>
      </c>
      <c r="Q14" s="88" t="s">
        <v>16</v>
      </c>
      <c r="R14" s="92">
        <v>2012</v>
      </c>
      <c r="S14" s="92"/>
      <c r="T14" s="100"/>
      <c r="U14" s="101"/>
      <c r="V14" s="101"/>
      <c r="W14" s="92" t="s">
        <v>17</v>
      </c>
      <c r="X14" s="168" t="s">
        <v>695</v>
      </c>
      <c r="Y14" s="97" t="s">
        <v>1126</v>
      </c>
      <c r="Z14" s="112"/>
    </row>
    <row r="15" spans="1:26" s="40" customFormat="1" ht="18" customHeight="1">
      <c r="A15" s="87">
        <f>IF(I15="","",MAX($A$11:A14)+1)</f>
        <v>4</v>
      </c>
      <c r="B15" s="88">
        <v>3</v>
      </c>
      <c r="C15" s="89" t="s">
        <v>156</v>
      </c>
      <c r="D15" s="85">
        <v>27224</v>
      </c>
      <c r="E15" s="90"/>
      <c r="F15" s="91">
        <v>35765</v>
      </c>
      <c r="G15" s="91">
        <v>35765</v>
      </c>
      <c r="H15" s="91" t="s">
        <v>860</v>
      </c>
      <c r="I15" s="92" t="s">
        <v>12</v>
      </c>
      <c r="J15" s="93" t="s">
        <v>973</v>
      </c>
      <c r="K15" s="94" t="s">
        <v>14</v>
      </c>
      <c r="L15" s="6" t="s">
        <v>999</v>
      </c>
      <c r="M15" s="222" t="s">
        <v>1274</v>
      </c>
      <c r="N15" s="59" t="s">
        <v>747</v>
      </c>
      <c r="O15" s="92" t="s">
        <v>15</v>
      </c>
      <c r="P15" s="92" t="s">
        <v>940</v>
      </c>
      <c r="Q15" s="96" t="s">
        <v>558</v>
      </c>
      <c r="R15" s="96">
        <v>2014</v>
      </c>
      <c r="S15" s="92"/>
      <c r="T15" s="92"/>
      <c r="U15" s="92"/>
      <c r="V15" s="92"/>
      <c r="W15" s="92" t="s">
        <v>564</v>
      </c>
      <c r="X15" s="168" t="s">
        <v>697</v>
      </c>
      <c r="Y15" s="97" t="s">
        <v>1135</v>
      </c>
      <c r="Z15" s="112"/>
    </row>
    <row r="16" spans="1:27" ht="18" customHeight="1">
      <c r="A16" s="87">
        <f>IF(I16="","",MAX($A$11:A15)+1)</f>
      </c>
      <c r="B16" s="181">
        <v>1</v>
      </c>
      <c r="C16" s="182" t="s">
        <v>22</v>
      </c>
      <c r="D16" s="183"/>
      <c r="E16" s="184"/>
      <c r="F16" s="91"/>
      <c r="G16" s="185"/>
      <c r="H16" s="185"/>
      <c r="I16" s="186"/>
      <c r="J16" s="187"/>
      <c r="K16" s="188"/>
      <c r="L16" s="186"/>
      <c r="M16" s="186"/>
      <c r="N16" s="189"/>
      <c r="O16" s="186"/>
      <c r="P16" s="186"/>
      <c r="Q16" s="190"/>
      <c r="R16" s="190"/>
      <c r="S16" s="186"/>
      <c r="T16" s="186"/>
      <c r="U16" s="186"/>
      <c r="V16" s="186"/>
      <c r="W16" s="186"/>
      <c r="X16" s="191"/>
      <c r="Y16" s="192"/>
      <c r="Z16" s="244"/>
      <c r="AA16" s="40"/>
    </row>
    <row r="17" spans="1:26" s="40" customFormat="1" ht="18" customHeight="1">
      <c r="A17" s="87">
        <f>IF(I17="","",MAX($A$11:A16)+1)</f>
        <v>5</v>
      </c>
      <c r="B17" s="88">
        <v>1</v>
      </c>
      <c r="C17" s="99" t="s">
        <v>138</v>
      </c>
      <c r="D17" s="85">
        <v>25164</v>
      </c>
      <c r="E17" s="117"/>
      <c r="F17" s="91"/>
      <c r="G17" s="91">
        <v>38533</v>
      </c>
      <c r="H17" s="91" t="s">
        <v>870</v>
      </c>
      <c r="I17" s="92" t="s">
        <v>12</v>
      </c>
      <c r="J17" s="93" t="s">
        <v>973</v>
      </c>
      <c r="K17" s="94" t="s">
        <v>14</v>
      </c>
      <c r="L17" s="6" t="s">
        <v>569</v>
      </c>
      <c r="M17" s="502" t="s">
        <v>1275</v>
      </c>
      <c r="N17" s="59" t="s">
        <v>747</v>
      </c>
      <c r="O17" s="92" t="s">
        <v>15</v>
      </c>
      <c r="P17" s="95" t="s">
        <v>930</v>
      </c>
      <c r="Q17" s="96" t="s">
        <v>558</v>
      </c>
      <c r="R17" s="96">
        <v>2011</v>
      </c>
      <c r="S17" s="92"/>
      <c r="T17" s="100"/>
      <c r="U17" s="101"/>
      <c r="V17" s="101"/>
      <c r="W17" s="92" t="s">
        <v>28</v>
      </c>
      <c r="X17" s="168" t="s">
        <v>697</v>
      </c>
      <c r="Y17" s="97" t="s">
        <v>1137</v>
      </c>
      <c r="Z17" s="112"/>
    </row>
    <row r="18" spans="1:27" ht="18" customHeight="1">
      <c r="A18" s="87">
        <f>IF(I18="","",MAX($A$11:A17)+1)</f>
        <v>6</v>
      </c>
      <c r="B18" s="88">
        <v>2</v>
      </c>
      <c r="C18" s="102" t="s">
        <v>24</v>
      </c>
      <c r="D18" s="85">
        <v>25164</v>
      </c>
      <c r="E18" s="90"/>
      <c r="F18" s="91">
        <v>33147</v>
      </c>
      <c r="G18" s="91" t="s">
        <v>847</v>
      </c>
      <c r="H18" s="91" t="s">
        <v>847</v>
      </c>
      <c r="I18" s="92" t="s">
        <v>12</v>
      </c>
      <c r="J18" s="93" t="s">
        <v>974</v>
      </c>
      <c r="K18" s="94" t="s">
        <v>14</v>
      </c>
      <c r="L18" s="92" t="s">
        <v>1001</v>
      </c>
      <c r="M18" s="92" t="s">
        <v>1105</v>
      </c>
      <c r="N18" s="59">
        <v>42020</v>
      </c>
      <c r="O18" s="92" t="s">
        <v>15</v>
      </c>
      <c r="P18" s="95" t="s">
        <v>930</v>
      </c>
      <c r="Q18" s="92" t="s">
        <v>16</v>
      </c>
      <c r="R18" s="92">
        <v>2008</v>
      </c>
      <c r="S18" s="92"/>
      <c r="T18" s="100"/>
      <c r="U18" s="101"/>
      <c r="V18" s="101"/>
      <c r="W18" s="92" t="s">
        <v>606</v>
      </c>
      <c r="X18" s="168" t="s">
        <v>697</v>
      </c>
      <c r="Y18" s="97" t="s">
        <v>1136</v>
      </c>
      <c r="Z18" s="112"/>
      <c r="AA18" s="40"/>
    </row>
    <row r="19" spans="1:27" s="265" customFormat="1" ht="18" customHeight="1">
      <c r="A19" s="87">
        <f>IF(I19="","",MAX($A$11:A18)+1)</f>
        <v>7</v>
      </c>
      <c r="B19" s="88">
        <v>3</v>
      </c>
      <c r="C19" s="98" t="s">
        <v>263</v>
      </c>
      <c r="D19" s="253">
        <v>29876</v>
      </c>
      <c r="E19" s="254"/>
      <c r="F19" s="91">
        <v>38961</v>
      </c>
      <c r="G19" s="255">
        <v>38961</v>
      </c>
      <c r="H19" s="255">
        <v>40909</v>
      </c>
      <c r="I19" s="256" t="s">
        <v>12</v>
      </c>
      <c r="J19" s="257" t="s">
        <v>975</v>
      </c>
      <c r="K19" s="258" t="s">
        <v>14</v>
      </c>
      <c r="L19" s="256" t="s">
        <v>1001</v>
      </c>
      <c r="M19" s="256"/>
      <c r="N19" s="259">
        <v>42223</v>
      </c>
      <c r="O19" s="256" t="s">
        <v>15</v>
      </c>
      <c r="P19" s="286"/>
      <c r="Q19" s="92" t="s">
        <v>745</v>
      </c>
      <c r="R19" s="256"/>
      <c r="S19" s="256"/>
      <c r="T19" s="261"/>
      <c r="U19" s="262"/>
      <c r="V19" s="262"/>
      <c r="W19" s="263" t="s">
        <v>628</v>
      </c>
      <c r="X19" s="264" t="s">
        <v>701</v>
      </c>
      <c r="Y19" s="260" t="s">
        <v>1131</v>
      </c>
      <c r="Z19" s="112"/>
      <c r="AA19" s="40"/>
    </row>
    <row r="20" spans="1:27" ht="18" customHeight="1">
      <c r="A20" s="87">
        <f>IF(I20="","",MAX($A$11:A19)+1)</f>
        <v>8</v>
      </c>
      <c r="B20" s="88">
        <v>4</v>
      </c>
      <c r="C20" s="98" t="s">
        <v>38</v>
      </c>
      <c r="D20" s="85">
        <v>24358</v>
      </c>
      <c r="E20" s="90"/>
      <c r="F20" s="91">
        <v>31096</v>
      </c>
      <c r="G20" s="91">
        <v>31096</v>
      </c>
      <c r="H20" s="91">
        <v>31096</v>
      </c>
      <c r="I20" s="103" t="s">
        <v>39</v>
      </c>
      <c r="J20" s="93">
        <v>1003</v>
      </c>
      <c r="K20" s="94"/>
      <c r="L20" s="92"/>
      <c r="M20" s="92"/>
      <c r="N20" s="59"/>
      <c r="O20" s="92" t="s">
        <v>15</v>
      </c>
      <c r="P20" s="95"/>
      <c r="Q20" s="96" t="s">
        <v>31</v>
      </c>
      <c r="R20" s="96"/>
      <c r="S20" s="92"/>
      <c r="T20" s="100"/>
      <c r="U20" s="101"/>
      <c r="V20" s="101"/>
      <c r="W20" s="92"/>
      <c r="X20" s="168"/>
      <c r="Y20" s="97"/>
      <c r="Z20" s="112"/>
      <c r="AA20" s="40"/>
    </row>
    <row r="21" spans="1:27" ht="18" customHeight="1">
      <c r="A21" s="87">
        <f>IF(I21="","",MAX($A$11:A20)+1)</f>
        <v>9</v>
      </c>
      <c r="B21" s="88">
        <v>5</v>
      </c>
      <c r="C21" s="98" t="s">
        <v>56</v>
      </c>
      <c r="D21" s="85">
        <v>25308</v>
      </c>
      <c r="E21" s="90"/>
      <c r="F21" s="91">
        <v>36982</v>
      </c>
      <c r="G21" s="91">
        <v>36982</v>
      </c>
      <c r="H21" s="91"/>
      <c r="I21" s="92" t="s">
        <v>12</v>
      </c>
      <c r="J21" s="93">
        <v>1003</v>
      </c>
      <c r="K21" s="94"/>
      <c r="L21" s="92"/>
      <c r="M21" s="92"/>
      <c r="N21" s="59"/>
      <c r="O21" s="106" t="s">
        <v>45</v>
      </c>
      <c r="P21" s="88"/>
      <c r="Q21" s="92" t="s">
        <v>31</v>
      </c>
      <c r="R21" s="92"/>
      <c r="S21" s="92"/>
      <c r="T21" s="100"/>
      <c r="U21" s="101"/>
      <c r="V21" s="101"/>
      <c r="W21" s="92"/>
      <c r="X21" s="168"/>
      <c r="Y21" s="97"/>
      <c r="Z21" s="112"/>
      <c r="AA21" s="40"/>
    </row>
    <row r="22" spans="1:27" ht="18" customHeight="1">
      <c r="A22" s="87">
        <f>IF(I22="","",MAX($A$11:A21)+1)</f>
        <v>10</v>
      </c>
      <c r="B22" s="88">
        <v>6</v>
      </c>
      <c r="C22" s="105" t="s">
        <v>40</v>
      </c>
      <c r="D22" s="81">
        <v>23552</v>
      </c>
      <c r="E22" s="84"/>
      <c r="F22" s="91">
        <v>33147</v>
      </c>
      <c r="G22" s="91">
        <v>33147</v>
      </c>
      <c r="H22" s="91" t="s">
        <v>848</v>
      </c>
      <c r="I22" s="92" t="s">
        <v>12</v>
      </c>
      <c r="J22" s="93">
        <v>1003</v>
      </c>
      <c r="K22" s="94"/>
      <c r="L22" s="92"/>
      <c r="M22" s="92"/>
      <c r="N22" s="59"/>
      <c r="O22" s="88" t="s">
        <v>15</v>
      </c>
      <c r="P22" s="107"/>
      <c r="Q22" s="88" t="s">
        <v>31</v>
      </c>
      <c r="R22" s="88"/>
      <c r="S22" s="92"/>
      <c r="T22" s="100"/>
      <c r="U22" s="101"/>
      <c r="V22" s="101"/>
      <c r="W22" s="92"/>
      <c r="X22" s="168"/>
      <c r="Y22" s="97"/>
      <c r="Z22" s="112"/>
      <c r="AA22" s="40"/>
    </row>
    <row r="23" spans="1:27" ht="18" customHeight="1">
      <c r="A23" s="87">
        <f>IF(I23="","",MAX($A$11:A22)+1)</f>
        <v>11</v>
      </c>
      <c r="B23" s="88">
        <v>7</v>
      </c>
      <c r="C23" s="98" t="s">
        <v>32</v>
      </c>
      <c r="D23" s="82"/>
      <c r="E23" s="82">
        <v>25026</v>
      </c>
      <c r="F23" s="91">
        <v>0</v>
      </c>
      <c r="G23" s="91">
        <v>31036</v>
      </c>
      <c r="H23" s="91" t="s">
        <v>849</v>
      </c>
      <c r="I23" s="92" t="s">
        <v>12</v>
      </c>
      <c r="J23" s="93">
        <v>1003</v>
      </c>
      <c r="K23" s="94"/>
      <c r="L23" s="101"/>
      <c r="M23" s="101"/>
      <c r="N23" s="59"/>
      <c r="O23" s="92" t="s">
        <v>15</v>
      </c>
      <c r="P23" s="95"/>
      <c r="Q23" s="92" t="s">
        <v>31</v>
      </c>
      <c r="R23" s="92"/>
      <c r="S23" s="92"/>
      <c r="T23" s="100"/>
      <c r="U23" s="101"/>
      <c r="V23" s="101"/>
      <c r="W23" s="92"/>
      <c r="X23" s="168"/>
      <c r="Y23" s="97"/>
      <c r="Z23" s="112"/>
      <c r="AA23" s="40"/>
    </row>
    <row r="24" spans="1:27" ht="18" customHeight="1">
      <c r="A24" s="87">
        <f>IF(I24="","",MAX($A$11:A23)+1)</f>
        <v>12</v>
      </c>
      <c r="B24" s="88">
        <v>8</v>
      </c>
      <c r="C24" s="98" t="s">
        <v>52</v>
      </c>
      <c r="D24" s="82"/>
      <c r="E24" s="82">
        <v>30221</v>
      </c>
      <c r="F24" s="91">
        <v>38718</v>
      </c>
      <c r="G24" s="91">
        <v>38718</v>
      </c>
      <c r="H24" s="91"/>
      <c r="I24" s="103" t="s">
        <v>39</v>
      </c>
      <c r="J24" s="93">
        <v>1003</v>
      </c>
      <c r="K24" s="94"/>
      <c r="L24" s="92"/>
      <c r="M24" s="92"/>
      <c r="N24" s="59"/>
      <c r="O24" s="106" t="s">
        <v>45</v>
      </c>
      <c r="P24" s="107"/>
      <c r="Q24" s="96" t="s">
        <v>31</v>
      </c>
      <c r="R24" s="96"/>
      <c r="S24" s="92"/>
      <c r="T24" s="100"/>
      <c r="U24" s="101"/>
      <c r="V24" s="101"/>
      <c r="W24" s="92"/>
      <c r="X24" s="168"/>
      <c r="Y24" s="97"/>
      <c r="Z24" s="112"/>
      <c r="AA24" s="40"/>
    </row>
    <row r="25" spans="1:27" ht="18" customHeight="1">
      <c r="A25" s="87">
        <f>IF(I25="","",MAX($A$11:A24)+1)</f>
        <v>13</v>
      </c>
      <c r="B25" s="88">
        <v>9</v>
      </c>
      <c r="C25" s="102" t="s">
        <v>717</v>
      </c>
      <c r="D25" s="124"/>
      <c r="E25" s="81">
        <v>33407</v>
      </c>
      <c r="F25" s="91">
        <v>42156</v>
      </c>
      <c r="G25" s="91">
        <v>42156</v>
      </c>
      <c r="H25" s="91"/>
      <c r="I25" s="92" t="s">
        <v>12</v>
      </c>
      <c r="J25" s="122">
        <v>1003</v>
      </c>
      <c r="K25" s="123"/>
      <c r="L25" s="92"/>
      <c r="M25" s="92"/>
      <c r="N25" s="59"/>
      <c r="O25" s="92" t="s">
        <v>45</v>
      </c>
      <c r="P25" s="95"/>
      <c r="Q25" s="95" t="s">
        <v>31</v>
      </c>
      <c r="R25" s="95"/>
      <c r="S25" s="92"/>
      <c r="T25" s="92"/>
      <c r="U25" s="92"/>
      <c r="V25" s="92"/>
      <c r="W25" s="92"/>
      <c r="X25" s="168"/>
      <c r="Y25" s="97"/>
      <c r="Z25" s="112"/>
      <c r="AA25" s="40"/>
    </row>
    <row r="26" spans="1:27" ht="18" customHeight="1">
      <c r="A26" s="87">
        <f>IF(I26="","",MAX($A$11:A25)+1)</f>
        <v>14</v>
      </c>
      <c r="B26" s="88">
        <v>10</v>
      </c>
      <c r="C26" s="298" t="s">
        <v>44</v>
      </c>
      <c r="D26" s="85">
        <v>28409</v>
      </c>
      <c r="E26" s="90"/>
      <c r="F26" s="91">
        <v>36892</v>
      </c>
      <c r="G26" s="91">
        <v>36892</v>
      </c>
      <c r="H26" s="91"/>
      <c r="I26" s="92" t="s">
        <v>12</v>
      </c>
      <c r="J26" s="93">
        <v>1011</v>
      </c>
      <c r="K26" s="94"/>
      <c r="L26" s="92"/>
      <c r="M26" s="92"/>
      <c r="N26" s="59"/>
      <c r="O26" s="106" t="s">
        <v>45</v>
      </c>
      <c r="P26" s="82"/>
      <c r="Q26" s="96" t="s">
        <v>31</v>
      </c>
      <c r="R26" s="96"/>
      <c r="S26" s="92"/>
      <c r="T26" s="100"/>
      <c r="U26" s="101"/>
      <c r="V26" s="101"/>
      <c r="W26" s="92"/>
      <c r="X26" s="168"/>
      <c r="Y26" s="97"/>
      <c r="Z26" s="112"/>
      <c r="AA26" s="40"/>
    </row>
    <row r="27" spans="1:27" ht="18" customHeight="1">
      <c r="A27" s="87">
        <f>IF(I27="","",MAX($A$11:A26)+1)</f>
        <v>15</v>
      </c>
      <c r="B27" s="88">
        <v>11</v>
      </c>
      <c r="C27" s="98" t="s">
        <v>46</v>
      </c>
      <c r="D27" s="85">
        <v>31366</v>
      </c>
      <c r="E27" s="90"/>
      <c r="F27" s="91"/>
      <c r="G27" s="91">
        <v>39234</v>
      </c>
      <c r="H27" s="91"/>
      <c r="I27" s="103" t="s">
        <v>39</v>
      </c>
      <c r="J27" s="93">
        <v>1011</v>
      </c>
      <c r="K27" s="94"/>
      <c r="L27" s="92"/>
      <c r="M27" s="92"/>
      <c r="N27" s="59"/>
      <c r="O27" s="106" t="s">
        <v>45</v>
      </c>
      <c r="P27" s="88"/>
      <c r="Q27" s="108" t="s">
        <v>31</v>
      </c>
      <c r="R27" s="108"/>
      <c r="S27" s="92"/>
      <c r="T27" s="100"/>
      <c r="U27" s="101"/>
      <c r="V27" s="101"/>
      <c r="W27" s="92"/>
      <c r="X27" s="168"/>
      <c r="Y27" s="97"/>
      <c r="Z27" s="112"/>
      <c r="AA27" s="40"/>
    </row>
    <row r="28" spans="1:27" ht="18" customHeight="1">
      <c r="A28" s="87">
        <f>IF(I28="","",MAX($A$11:A27)+1)</f>
        <v>16</v>
      </c>
      <c r="B28" s="88">
        <v>12</v>
      </c>
      <c r="C28" s="102" t="s">
        <v>65</v>
      </c>
      <c r="D28" s="85">
        <v>29310</v>
      </c>
      <c r="E28" s="90"/>
      <c r="F28" s="91"/>
      <c r="G28" s="91">
        <v>38718</v>
      </c>
      <c r="H28" s="91"/>
      <c r="I28" s="92" t="s">
        <v>12</v>
      </c>
      <c r="J28" s="93">
        <v>1011</v>
      </c>
      <c r="K28" s="94"/>
      <c r="L28" s="92"/>
      <c r="M28" s="92"/>
      <c r="N28" s="59"/>
      <c r="O28" s="106" t="s">
        <v>45</v>
      </c>
      <c r="P28" s="92"/>
      <c r="Q28" s="108" t="s">
        <v>31</v>
      </c>
      <c r="R28" s="108"/>
      <c r="S28" s="92"/>
      <c r="T28" s="100"/>
      <c r="U28" s="101"/>
      <c r="V28" s="101"/>
      <c r="W28" s="92"/>
      <c r="X28" s="168"/>
      <c r="Y28" s="97"/>
      <c r="Z28" s="112"/>
      <c r="AA28" s="40"/>
    </row>
    <row r="29" spans="1:27" ht="18" customHeight="1">
      <c r="A29" s="87">
        <f>IF(I29="","",MAX($A$11:A28)+1)</f>
        <v>17</v>
      </c>
      <c r="B29" s="88">
        <v>13</v>
      </c>
      <c r="C29" s="98" t="s">
        <v>117</v>
      </c>
      <c r="D29" s="85">
        <v>31322</v>
      </c>
      <c r="E29" s="90"/>
      <c r="F29" s="91"/>
      <c r="G29" s="91">
        <v>39873</v>
      </c>
      <c r="H29" s="91"/>
      <c r="I29" s="92" t="s">
        <v>12</v>
      </c>
      <c r="J29" s="93">
        <v>1011</v>
      </c>
      <c r="K29" s="94"/>
      <c r="L29" s="92"/>
      <c r="M29" s="92"/>
      <c r="N29" s="59"/>
      <c r="O29" s="106" t="s">
        <v>45</v>
      </c>
      <c r="P29" s="81"/>
      <c r="Q29" s="96" t="s">
        <v>31</v>
      </c>
      <c r="R29" s="96"/>
      <c r="S29" s="92"/>
      <c r="T29" s="100"/>
      <c r="U29" s="101"/>
      <c r="V29" s="101"/>
      <c r="W29" s="92"/>
      <c r="X29" s="168"/>
      <c r="Y29" s="97"/>
      <c r="Z29" s="112"/>
      <c r="AA29" s="40"/>
    </row>
    <row r="30" spans="1:27" ht="18" customHeight="1">
      <c r="A30" s="87">
        <f>IF(I30="","",MAX($A$11:A29)+1)</f>
        <v>18</v>
      </c>
      <c r="B30" s="88">
        <v>14</v>
      </c>
      <c r="C30" s="98" t="s">
        <v>583</v>
      </c>
      <c r="D30" s="84">
        <v>27209</v>
      </c>
      <c r="E30" s="90"/>
      <c r="F30" s="91" t="e">
        <v>#N/A</v>
      </c>
      <c r="G30" s="110">
        <v>42095</v>
      </c>
      <c r="H30" s="91"/>
      <c r="I30" s="92" t="s">
        <v>12</v>
      </c>
      <c r="J30" s="93">
        <v>1003</v>
      </c>
      <c r="K30" s="94"/>
      <c r="L30" s="92"/>
      <c r="M30" s="92"/>
      <c r="N30" s="59"/>
      <c r="O30" s="106" t="s">
        <v>45</v>
      </c>
      <c r="P30" s="81"/>
      <c r="Q30" s="96" t="s">
        <v>31</v>
      </c>
      <c r="R30" s="96"/>
      <c r="S30" s="92"/>
      <c r="T30" s="100"/>
      <c r="U30" s="101"/>
      <c r="V30" s="101"/>
      <c r="W30" s="92"/>
      <c r="X30" s="168"/>
      <c r="Y30" s="97"/>
      <c r="Z30" s="112"/>
      <c r="AA30" s="40"/>
    </row>
    <row r="31" spans="1:27" ht="18" customHeight="1">
      <c r="A31" s="87">
        <f>IF(I31="","",MAX($A$11:A30)+1)</f>
        <v>19</v>
      </c>
      <c r="B31" s="88">
        <v>15</v>
      </c>
      <c r="C31" s="98" t="s">
        <v>47</v>
      </c>
      <c r="D31" s="85">
        <v>28231</v>
      </c>
      <c r="E31" s="90"/>
      <c r="F31" s="91"/>
      <c r="G31" s="91">
        <v>37530</v>
      </c>
      <c r="H31" s="91"/>
      <c r="I31" s="92" t="s">
        <v>12</v>
      </c>
      <c r="J31" s="93">
        <v>1011</v>
      </c>
      <c r="K31" s="94"/>
      <c r="L31" s="92"/>
      <c r="M31" s="92"/>
      <c r="N31" s="59"/>
      <c r="O31" s="106" t="s">
        <v>45</v>
      </c>
      <c r="P31" s="88"/>
      <c r="Q31" s="96" t="s">
        <v>48</v>
      </c>
      <c r="R31" s="96"/>
      <c r="S31" s="92"/>
      <c r="T31" s="96"/>
      <c r="U31" s="96"/>
      <c r="V31" s="96"/>
      <c r="W31" s="92"/>
      <c r="X31" s="168"/>
      <c r="Y31" s="97"/>
      <c r="Z31" s="112"/>
      <c r="AA31" s="40"/>
    </row>
    <row r="32" spans="1:27" ht="18" customHeight="1">
      <c r="A32" s="87">
        <f>IF(I32="","",MAX($A$11:A31)+1)</f>
        <v>20</v>
      </c>
      <c r="B32" s="88">
        <v>16</v>
      </c>
      <c r="C32" s="102" t="s">
        <v>42</v>
      </c>
      <c r="D32" s="85">
        <v>24014</v>
      </c>
      <c r="E32" s="90"/>
      <c r="F32" s="91" t="e">
        <v>#N/A</v>
      </c>
      <c r="G32" s="91" t="s">
        <v>913</v>
      </c>
      <c r="H32" s="91" t="s">
        <v>913</v>
      </c>
      <c r="I32" s="92" t="s">
        <v>12</v>
      </c>
      <c r="J32" s="93">
        <v>1007</v>
      </c>
      <c r="K32" s="94"/>
      <c r="L32" s="92"/>
      <c r="M32" s="92"/>
      <c r="N32" s="59"/>
      <c r="O32" s="92" t="s">
        <v>15</v>
      </c>
      <c r="P32" s="95"/>
      <c r="Q32" s="111" t="s">
        <v>43</v>
      </c>
      <c r="R32" s="111"/>
      <c r="S32" s="92"/>
      <c r="T32" s="111"/>
      <c r="U32" s="111"/>
      <c r="V32" s="111"/>
      <c r="W32" s="92"/>
      <c r="X32" s="168"/>
      <c r="Y32" s="97"/>
      <c r="Z32" s="112"/>
      <c r="AA32" s="40"/>
    </row>
    <row r="33" spans="1:27" ht="18" customHeight="1">
      <c r="A33" s="87">
        <f>IF(I33="","",MAX($A$11:A32)+1)</f>
        <v>21</v>
      </c>
      <c r="B33" s="88">
        <v>17</v>
      </c>
      <c r="C33" s="98" t="s">
        <v>50</v>
      </c>
      <c r="D33" s="82">
        <v>31458</v>
      </c>
      <c r="E33" s="90"/>
      <c r="F33" s="91"/>
      <c r="G33" s="91">
        <v>40057</v>
      </c>
      <c r="H33" s="91"/>
      <c r="I33" s="92" t="s">
        <v>12</v>
      </c>
      <c r="J33" s="93">
        <v>1011</v>
      </c>
      <c r="K33" s="94"/>
      <c r="L33" s="92"/>
      <c r="M33" s="92"/>
      <c r="N33" s="59"/>
      <c r="O33" s="106" t="s">
        <v>45</v>
      </c>
      <c r="P33" s="107"/>
      <c r="Q33" s="96" t="s">
        <v>43</v>
      </c>
      <c r="R33" s="96"/>
      <c r="S33" s="92"/>
      <c r="T33" s="96"/>
      <c r="U33" s="96"/>
      <c r="V33" s="96"/>
      <c r="W33" s="92"/>
      <c r="X33" s="168"/>
      <c r="Y33" s="97"/>
      <c r="Z33" s="112"/>
      <c r="AA33" s="40"/>
    </row>
    <row r="34" spans="1:27" ht="18" customHeight="1">
      <c r="A34" s="87">
        <f>IF(I34="","",MAX($A$11:A33)+1)</f>
        <v>22</v>
      </c>
      <c r="B34" s="88">
        <v>18</v>
      </c>
      <c r="C34" s="98" t="s">
        <v>51</v>
      </c>
      <c r="D34" s="85">
        <v>23882</v>
      </c>
      <c r="E34" s="90"/>
      <c r="F34" s="91">
        <v>34335</v>
      </c>
      <c r="G34" s="91">
        <v>34335</v>
      </c>
      <c r="H34" s="91"/>
      <c r="I34" s="92" t="s">
        <v>12</v>
      </c>
      <c r="J34" s="93">
        <v>1011</v>
      </c>
      <c r="K34" s="94"/>
      <c r="L34" s="92"/>
      <c r="M34" s="92"/>
      <c r="N34" s="59"/>
      <c r="O34" s="106" t="s">
        <v>45</v>
      </c>
      <c r="P34" s="88"/>
      <c r="Q34" s="88" t="s">
        <v>43</v>
      </c>
      <c r="R34" s="88"/>
      <c r="S34" s="92"/>
      <c r="T34" s="88"/>
      <c r="U34" s="88"/>
      <c r="V34" s="88"/>
      <c r="W34" s="92"/>
      <c r="X34" s="168"/>
      <c r="Y34" s="97"/>
      <c r="Z34" s="112"/>
      <c r="AA34" s="40"/>
    </row>
    <row r="35" spans="1:27" ht="18" customHeight="1">
      <c r="A35" s="87">
        <f>IF(I35="","",MAX($A$11:A34)+1)</f>
      </c>
      <c r="B35" s="181">
        <v>2</v>
      </c>
      <c r="C35" s="182" t="s">
        <v>73</v>
      </c>
      <c r="D35" s="193"/>
      <c r="E35" s="194"/>
      <c r="F35" s="91"/>
      <c r="G35" s="185"/>
      <c r="H35" s="185"/>
      <c r="I35" s="186"/>
      <c r="J35" s="187"/>
      <c r="K35" s="188"/>
      <c r="L35" s="186"/>
      <c r="M35" s="186"/>
      <c r="N35" s="189"/>
      <c r="O35" s="195"/>
      <c r="P35" s="196"/>
      <c r="Q35" s="196"/>
      <c r="R35" s="196"/>
      <c r="S35" s="186"/>
      <c r="T35" s="197"/>
      <c r="U35" s="198"/>
      <c r="V35" s="198"/>
      <c r="W35" s="186"/>
      <c r="X35" s="191"/>
      <c r="Y35" s="192"/>
      <c r="Z35" s="244"/>
      <c r="AA35" s="40"/>
    </row>
    <row r="36" spans="1:26" s="40" customFormat="1" ht="18" customHeight="1">
      <c r="A36" s="87">
        <f>IF(I36="","",MAX($A$11:A35)+1)</f>
        <v>23</v>
      </c>
      <c r="B36" s="88">
        <v>1</v>
      </c>
      <c r="C36" s="89" t="s">
        <v>85</v>
      </c>
      <c r="D36" s="85">
        <v>22459</v>
      </c>
      <c r="E36" s="90"/>
      <c r="F36" s="91">
        <v>31778</v>
      </c>
      <c r="G36" s="91" t="s">
        <v>850</v>
      </c>
      <c r="H36" s="91" t="s">
        <v>850</v>
      </c>
      <c r="I36" s="92" t="s">
        <v>12</v>
      </c>
      <c r="J36" s="93" t="s">
        <v>973</v>
      </c>
      <c r="K36" s="94" t="s">
        <v>14</v>
      </c>
      <c r="L36" s="6" t="s">
        <v>569</v>
      </c>
      <c r="M36" s="6"/>
      <c r="N36" s="59">
        <v>42020</v>
      </c>
      <c r="O36" s="92" t="s">
        <v>15</v>
      </c>
      <c r="P36" s="92" t="s">
        <v>930</v>
      </c>
      <c r="Q36" s="96" t="s">
        <v>558</v>
      </c>
      <c r="R36" s="96">
        <v>2010</v>
      </c>
      <c r="S36" s="92"/>
      <c r="T36" s="100"/>
      <c r="U36" s="101"/>
      <c r="V36" s="101"/>
      <c r="W36" s="92" t="s">
        <v>921</v>
      </c>
      <c r="X36" s="168" t="s">
        <v>698</v>
      </c>
      <c r="Y36" s="97" t="s">
        <v>729</v>
      </c>
      <c r="Z36" s="112"/>
    </row>
    <row r="37" spans="1:27" ht="18" customHeight="1">
      <c r="A37" s="87">
        <f>IF(I37="","",MAX($A$11:A36)+1)</f>
        <v>24</v>
      </c>
      <c r="B37" s="88">
        <v>2</v>
      </c>
      <c r="C37" s="98" t="s">
        <v>75</v>
      </c>
      <c r="D37" s="85">
        <v>27397</v>
      </c>
      <c r="E37" s="90"/>
      <c r="F37" s="91">
        <v>37165</v>
      </c>
      <c r="G37" s="91">
        <v>37165</v>
      </c>
      <c r="H37" s="91" t="s">
        <v>851</v>
      </c>
      <c r="I37" s="92" t="s">
        <v>12</v>
      </c>
      <c r="J37" s="93" t="s">
        <v>973</v>
      </c>
      <c r="K37" s="94" t="s">
        <v>14</v>
      </c>
      <c r="L37" s="92" t="s">
        <v>1001</v>
      </c>
      <c r="M37" s="112"/>
      <c r="N37" s="59">
        <v>42020</v>
      </c>
      <c r="O37" s="92" t="s">
        <v>15</v>
      </c>
      <c r="P37" s="95" t="s">
        <v>930</v>
      </c>
      <c r="Q37" s="88" t="s">
        <v>558</v>
      </c>
      <c r="R37" s="92">
        <v>2017</v>
      </c>
      <c r="S37" s="92"/>
      <c r="T37" s="100"/>
      <c r="U37" s="101"/>
      <c r="V37" s="101"/>
      <c r="W37" s="92" t="s">
        <v>645</v>
      </c>
      <c r="X37" s="168" t="s">
        <v>696</v>
      </c>
      <c r="Y37" s="97" t="s">
        <v>1125</v>
      </c>
      <c r="Z37" s="112"/>
      <c r="AA37" s="40"/>
    </row>
    <row r="38" spans="1:27" ht="18" customHeight="1">
      <c r="A38" s="87">
        <f>IF(I38="","",MAX($A$11:A37)+1)</f>
        <v>25</v>
      </c>
      <c r="B38" s="88">
        <v>3</v>
      </c>
      <c r="C38" s="102" t="s">
        <v>86</v>
      </c>
      <c r="D38" s="85">
        <v>22799</v>
      </c>
      <c r="E38" s="90"/>
      <c r="F38" s="91">
        <v>33239</v>
      </c>
      <c r="G38" s="91">
        <v>33239</v>
      </c>
      <c r="H38" s="91" t="s">
        <v>852</v>
      </c>
      <c r="I38" s="92" t="s">
        <v>12</v>
      </c>
      <c r="J38" s="93" t="s">
        <v>975</v>
      </c>
      <c r="K38" s="94" t="s">
        <v>14</v>
      </c>
      <c r="L38" s="92" t="s">
        <v>1001</v>
      </c>
      <c r="M38" s="92"/>
      <c r="N38" s="59">
        <v>42020</v>
      </c>
      <c r="O38" s="92" t="s">
        <v>15</v>
      </c>
      <c r="P38" s="92" t="s">
        <v>931</v>
      </c>
      <c r="Q38" s="95" t="s">
        <v>16</v>
      </c>
      <c r="R38" s="92">
        <v>2002</v>
      </c>
      <c r="S38" s="92"/>
      <c r="T38" s="100"/>
      <c r="U38" s="101"/>
      <c r="V38" s="101"/>
      <c r="W38" s="92" t="s">
        <v>87</v>
      </c>
      <c r="X38" s="168" t="s">
        <v>698</v>
      </c>
      <c r="Y38" s="97" t="s">
        <v>1132</v>
      </c>
      <c r="Z38" s="112"/>
      <c r="AA38" s="40"/>
    </row>
    <row r="39" spans="1:27" ht="18" customHeight="1">
      <c r="A39" s="87">
        <f>IF(I39="","",MAX($A$11:A38)+1)</f>
        <v>26</v>
      </c>
      <c r="B39" s="88">
        <v>4</v>
      </c>
      <c r="C39" s="102" t="s">
        <v>318</v>
      </c>
      <c r="D39" s="85"/>
      <c r="E39" s="82">
        <v>27530</v>
      </c>
      <c r="F39" s="91">
        <v>35765</v>
      </c>
      <c r="G39" s="91">
        <v>35765</v>
      </c>
      <c r="H39" s="91">
        <v>38139</v>
      </c>
      <c r="I39" s="92" t="s">
        <v>12</v>
      </c>
      <c r="J39" s="93" t="s">
        <v>974</v>
      </c>
      <c r="K39" s="94" t="s">
        <v>14</v>
      </c>
      <c r="L39" s="92"/>
      <c r="M39" s="92"/>
      <c r="N39" s="59"/>
      <c r="O39" s="92" t="s">
        <v>15</v>
      </c>
      <c r="P39" s="95" t="s">
        <v>930</v>
      </c>
      <c r="Q39" s="95" t="s">
        <v>16</v>
      </c>
      <c r="R39" s="92">
        <v>2012</v>
      </c>
      <c r="S39" s="92"/>
      <c r="T39" s="100"/>
      <c r="U39" s="101"/>
      <c r="V39" s="101"/>
      <c r="W39" s="92" t="s">
        <v>17</v>
      </c>
      <c r="X39" s="168" t="s">
        <v>699</v>
      </c>
      <c r="Y39" s="97" t="s">
        <v>1139</v>
      </c>
      <c r="Z39" s="112"/>
      <c r="AA39" s="40"/>
    </row>
    <row r="40" spans="1:27" ht="18" customHeight="1">
      <c r="A40" s="87">
        <f>IF(I40="","",MAX($A$11:A39)+1)</f>
        <v>27</v>
      </c>
      <c r="B40" s="88">
        <v>5</v>
      </c>
      <c r="C40" s="98" t="s">
        <v>78</v>
      </c>
      <c r="D40" s="85">
        <v>31238</v>
      </c>
      <c r="E40" s="90"/>
      <c r="F40" s="91"/>
      <c r="G40" s="91">
        <v>39873</v>
      </c>
      <c r="H40" s="91">
        <v>40360</v>
      </c>
      <c r="I40" s="92" t="s">
        <v>12</v>
      </c>
      <c r="J40" s="93">
        <v>1003</v>
      </c>
      <c r="K40" s="94"/>
      <c r="L40" s="92"/>
      <c r="M40" s="92"/>
      <c r="N40" s="59"/>
      <c r="O40" s="92" t="s">
        <v>15</v>
      </c>
      <c r="P40" s="113"/>
      <c r="Q40" s="103" t="s">
        <v>745</v>
      </c>
      <c r="R40" s="103"/>
      <c r="S40" s="92"/>
      <c r="T40" s="100"/>
      <c r="U40" s="101"/>
      <c r="V40" s="101"/>
      <c r="W40" s="92"/>
      <c r="X40" s="168"/>
      <c r="Y40" s="97"/>
      <c r="Z40" s="327" t="s">
        <v>969</v>
      </c>
      <c r="AA40" s="40"/>
    </row>
    <row r="41" spans="1:27" ht="18" customHeight="1">
      <c r="A41" s="87">
        <f>IF(I41="","",MAX($A$11:A40)+1)</f>
        <v>28</v>
      </c>
      <c r="B41" s="88">
        <v>6</v>
      </c>
      <c r="C41" s="98" t="s">
        <v>83</v>
      </c>
      <c r="D41" s="85"/>
      <c r="E41" s="114">
        <v>32031</v>
      </c>
      <c r="F41" s="91">
        <v>41030</v>
      </c>
      <c r="G41" s="91">
        <v>41030</v>
      </c>
      <c r="H41" s="91">
        <v>42339</v>
      </c>
      <c r="I41" s="103" t="s">
        <v>12</v>
      </c>
      <c r="J41" s="93">
        <v>1003</v>
      </c>
      <c r="K41" s="94"/>
      <c r="L41" s="92"/>
      <c r="M41" s="92"/>
      <c r="N41" s="59"/>
      <c r="O41" s="92" t="s">
        <v>15</v>
      </c>
      <c r="P41" s="95"/>
      <c r="Q41" s="103" t="s">
        <v>745</v>
      </c>
      <c r="R41" s="103"/>
      <c r="S41" s="92"/>
      <c r="T41" s="100"/>
      <c r="U41" s="101"/>
      <c r="V41" s="101"/>
      <c r="W41" s="92"/>
      <c r="X41" s="168"/>
      <c r="Y41" s="97"/>
      <c r="Z41" s="112"/>
      <c r="AA41" s="40"/>
    </row>
    <row r="42" spans="1:27" s="41" customFormat="1" ht="18" customHeight="1">
      <c r="A42" s="87">
        <f>IF(I42="","",MAX($A$11:A41)+1)</f>
        <v>29</v>
      </c>
      <c r="B42" s="88">
        <v>7</v>
      </c>
      <c r="C42" s="115" t="s">
        <v>89</v>
      </c>
      <c r="D42" s="82"/>
      <c r="E42" s="82">
        <v>29573</v>
      </c>
      <c r="F42" s="91">
        <v>38490</v>
      </c>
      <c r="G42" s="91">
        <v>38490</v>
      </c>
      <c r="H42" s="91" t="s">
        <v>853</v>
      </c>
      <c r="I42" s="92" t="s">
        <v>12</v>
      </c>
      <c r="J42" s="93" t="s">
        <v>975</v>
      </c>
      <c r="K42" s="94" t="s">
        <v>14</v>
      </c>
      <c r="L42" s="92"/>
      <c r="M42" s="92"/>
      <c r="N42" s="59"/>
      <c r="O42" s="92" t="s">
        <v>15</v>
      </c>
      <c r="P42" s="112" t="s">
        <v>930</v>
      </c>
      <c r="Q42" s="92" t="s">
        <v>16</v>
      </c>
      <c r="R42" s="92"/>
      <c r="S42" s="92" t="s">
        <v>736</v>
      </c>
      <c r="T42" s="100"/>
      <c r="U42" s="92" t="s">
        <v>756</v>
      </c>
      <c r="V42" s="92"/>
      <c r="W42" s="92" t="s">
        <v>596</v>
      </c>
      <c r="X42" s="168" t="s">
        <v>700</v>
      </c>
      <c r="Y42" s="97" t="s">
        <v>1133</v>
      </c>
      <c r="Z42" s="112"/>
      <c r="AA42" s="40"/>
    </row>
    <row r="43" spans="1:27" ht="18" customHeight="1">
      <c r="A43" s="87">
        <f>IF(I43="","",MAX($A$11:A42)+1)</f>
        <v>30</v>
      </c>
      <c r="B43" s="88">
        <v>8</v>
      </c>
      <c r="C43" s="98" t="s">
        <v>84</v>
      </c>
      <c r="D43" s="85"/>
      <c r="E43" s="114">
        <v>32731</v>
      </c>
      <c r="F43" s="91">
        <v>41699</v>
      </c>
      <c r="G43" s="91">
        <v>41699</v>
      </c>
      <c r="H43" s="91"/>
      <c r="I43" s="103" t="s">
        <v>12</v>
      </c>
      <c r="J43" s="93">
        <v>1003</v>
      </c>
      <c r="K43" s="94"/>
      <c r="L43" s="92"/>
      <c r="M43" s="92"/>
      <c r="N43" s="59"/>
      <c r="O43" s="106" t="s">
        <v>45</v>
      </c>
      <c r="P43" s="95"/>
      <c r="Q43" s="103" t="s">
        <v>745</v>
      </c>
      <c r="R43" s="103"/>
      <c r="S43" s="92"/>
      <c r="T43" s="100"/>
      <c r="U43" s="101"/>
      <c r="V43" s="101"/>
      <c r="W43" s="92"/>
      <c r="X43" s="168"/>
      <c r="Y43" s="97"/>
      <c r="Z43" s="112"/>
      <c r="AA43" s="40"/>
    </row>
    <row r="44" spans="1:27" ht="18" customHeight="1">
      <c r="A44" s="87">
        <f>IF(I44="","",MAX($A$11:A43)+1)</f>
        <v>31</v>
      </c>
      <c r="B44" s="88">
        <v>9</v>
      </c>
      <c r="C44" s="98" t="s">
        <v>522</v>
      </c>
      <c r="D44" s="82"/>
      <c r="E44" s="81">
        <v>29561</v>
      </c>
      <c r="F44" s="91"/>
      <c r="G44" s="91">
        <v>39661</v>
      </c>
      <c r="H44" s="91">
        <v>42401</v>
      </c>
      <c r="I44" s="92" t="s">
        <v>12</v>
      </c>
      <c r="J44" s="93">
        <v>1003</v>
      </c>
      <c r="K44" s="94"/>
      <c r="L44" s="92"/>
      <c r="M44" s="92"/>
      <c r="N44" s="59"/>
      <c r="O44" s="106" t="s">
        <v>15</v>
      </c>
      <c r="P44" s="107"/>
      <c r="Q44" s="88" t="s">
        <v>745</v>
      </c>
      <c r="R44" s="88"/>
      <c r="S44" s="92"/>
      <c r="T44" s="100"/>
      <c r="U44" s="101"/>
      <c r="V44" s="101"/>
      <c r="W44" s="92"/>
      <c r="X44" s="168"/>
      <c r="Y44" s="97"/>
      <c r="Z44" s="112"/>
      <c r="AA44" s="40"/>
    </row>
    <row r="45" spans="1:27" ht="18" customHeight="1">
      <c r="A45" s="87">
        <f>IF(I45="","",MAX($A$11:A44)+1)</f>
        <v>32</v>
      </c>
      <c r="B45" s="88">
        <v>10</v>
      </c>
      <c r="C45" s="98" t="s">
        <v>79</v>
      </c>
      <c r="D45" s="85">
        <v>29713</v>
      </c>
      <c r="E45" s="90"/>
      <c r="F45" s="91"/>
      <c r="G45" s="91">
        <v>40148</v>
      </c>
      <c r="H45" s="91">
        <v>37868</v>
      </c>
      <c r="I45" s="92" t="s">
        <v>12</v>
      </c>
      <c r="J45" s="93">
        <v>1003</v>
      </c>
      <c r="K45" s="94"/>
      <c r="L45" s="92"/>
      <c r="M45" s="92"/>
      <c r="N45" s="59"/>
      <c r="O45" s="92" t="s">
        <v>15</v>
      </c>
      <c r="P45" s="113"/>
      <c r="Q45" s="88" t="s">
        <v>745</v>
      </c>
      <c r="R45" s="88"/>
      <c r="S45" s="92"/>
      <c r="T45" s="100"/>
      <c r="U45" s="101"/>
      <c r="V45" s="101"/>
      <c r="W45" s="92"/>
      <c r="X45" s="168"/>
      <c r="Y45" s="97"/>
      <c r="Z45" s="112"/>
      <c r="AA45" s="40"/>
    </row>
    <row r="46" spans="1:27" ht="18" customHeight="1">
      <c r="A46" s="87">
        <f>IF(I46="","",MAX($A$11:A45)+1)</f>
        <v>33</v>
      </c>
      <c r="B46" s="88">
        <v>11</v>
      </c>
      <c r="C46" s="102" t="s">
        <v>90</v>
      </c>
      <c r="D46" s="82"/>
      <c r="E46" s="82">
        <v>29129</v>
      </c>
      <c r="F46" s="91">
        <v>38626</v>
      </c>
      <c r="G46" s="91">
        <v>38626</v>
      </c>
      <c r="H46" s="91"/>
      <c r="I46" s="103" t="s">
        <v>39</v>
      </c>
      <c r="J46" s="93">
        <v>1003</v>
      </c>
      <c r="K46" s="94"/>
      <c r="L46" s="92"/>
      <c r="M46" s="92"/>
      <c r="N46" s="59"/>
      <c r="O46" s="106" t="s">
        <v>45</v>
      </c>
      <c r="P46" s="113"/>
      <c r="Q46" s="92" t="s">
        <v>31</v>
      </c>
      <c r="R46" s="92"/>
      <c r="S46" s="92"/>
      <c r="T46" s="100"/>
      <c r="U46" s="101"/>
      <c r="V46" s="101"/>
      <c r="W46" s="92"/>
      <c r="X46" s="168"/>
      <c r="Y46" s="97"/>
      <c r="Z46" s="112"/>
      <c r="AA46" s="40"/>
    </row>
    <row r="47" spans="1:27" ht="18" customHeight="1">
      <c r="A47" s="87">
        <f>IF(I47="","",MAX($A$11:A46)+1)</f>
        <v>34</v>
      </c>
      <c r="B47" s="88">
        <v>12</v>
      </c>
      <c r="C47" s="116" t="s">
        <v>91</v>
      </c>
      <c r="D47" s="82"/>
      <c r="E47" s="82">
        <v>30228</v>
      </c>
      <c r="F47" s="91"/>
      <c r="G47" s="91">
        <v>38718</v>
      </c>
      <c r="H47" s="91"/>
      <c r="I47" s="88" t="s">
        <v>12</v>
      </c>
      <c r="J47" s="93">
        <v>1007</v>
      </c>
      <c r="K47" s="94"/>
      <c r="L47" s="92"/>
      <c r="M47" s="92"/>
      <c r="N47" s="59"/>
      <c r="O47" s="106" t="s">
        <v>45</v>
      </c>
      <c r="P47" s="107"/>
      <c r="Q47" s="88" t="s">
        <v>31</v>
      </c>
      <c r="R47" s="88"/>
      <c r="S47" s="92"/>
      <c r="T47" s="100"/>
      <c r="U47" s="101"/>
      <c r="V47" s="101"/>
      <c r="W47" s="92"/>
      <c r="X47" s="168"/>
      <c r="Y47" s="97"/>
      <c r="Z47" s="112"/>
      <c r="AA47" s="40"/>
    </row>
    <row r="48" spans="1:27" s="265" customFormat="1" ht="18" customHeight="1">
      <c r="A48" s="87">
        <f>IF(I48="","",MAX($A$11:A47)+1)</f>
        <v>35</v>
      </c>
      <c r="B48" s="88">
        <v>13</v>
      </c>
      <c r="C48" s="252" t="s">
        <v>242</v>
      </c>
      <c r="D48" s="254"/>
      <c r="E48" s="267">
        <v>26847</v>
      </c>
      <c r="F48" s="91">
        <v>34608</v>
      </c>
      <c r="G48" s="255">
        <v>34608</v>
      </c>
      <c r="H48" s="255" t="s">
        <v>908</v>
      </c>
      <c r="I48" s="256" t="s">
        <v>12</v>
      </c>
      <c r="J48" s="257" t="s">
        <v>974</v>
      </c>
      <c r="K48" s="258" t="s">
        <v>14</v>
      </c>
      <c r="L48" s="256"/>
      <c r="M48" s="256"/>
      <c r="N48" s="259" t="s">
        <v>755</v>
      </c>
      <c r="O48" s="256" t="s">
        <v>15</v>
      </c>
      <c r="P48" s="286"/>
      <c r="Q48" s="92" t="s">
        <v>745</v>
      </c>
      <c r="R48" s="256"/>
      <c r="S48" s="256" t="s">
        <v>736</v>
      </c>
      <c r="T48" s="261"/>
      <c r="U48" s="256" t="s">
        <v>825</v>
      </c>
      <c r="V48" s="256"/>
      <c r="W48" s="282" t="s">
        <v>618</v>
      </c>
      <c r="X48" s="264" t="s">
        <v>701</v>
      </c>
      <c r="Y48" s="260" t="s">
        <v>1130</v>
      </c>
      <c r="Z48" s="112"/>
      <c r="AA48" s="40"/>
    </row>
    <row r="49" spans="1:27" ht="18" customHeight="1">
      <c r="A49" s="87">
        <f>IF(I49="","",MAX($A$11:A48)+1)</f>
        <v>36</v>
      </c>
      <c r="B49" s="88">
        <v>14</v>
      </c>
      <c r="C49" s="98" t="s">
        <v>726</v>
      </c>
      <c r="D49" s="85"/>
      <c r="E49" s="90">
        <v>32680</v>
      </c>
      <c r="F49" s="91" t="e">
        <v>#N/A</v>
      </c>
      <c r="G49" s="110" t="s">
        <v>842</v>
      </c>
      <c r="H49" s="91"/>
      <c r="I49" s="103" t="s">
        <v>39</v>
      </c>
      <c r="J49" s="93">
        <v>1003</v>
      </c>
      <c r="K49" s="94"/>
      <c r="L49" s="92"/>
      <c r="M49" s="92"/>
      <c r="N49" s="59"/>
      <c r="O49" s="106" t="s">
        <v>45</v>
      </c>
      <c r="P49" s="95"/>
      <c r="Q49" s="101" t="s">
        <v>31</v>
      </c>
      <c r="R49" s="101"/>
      <c r="S49" s="92"/>
      <c r="T49" s="100"/>
      <c r="U49" s="101"/>
      <c r="V49" s="101"/>
      <c r="W49" s="104" t="s">
        <v>727</v>
      </c>
      <c r="X49" s="168"/>
      <c r="Y49" s="97"/>
      <c r="Z49" s="112" t="s">
        <v>1273</v>
      </c>
      <c r="AA49" s="40"/>
    </row>
    <row r="50" spans="1:27" ht="18" customHeight="1">
      <c r="A50" s="87">
        <f>IF(I50="","",MAX($A$11:A49)+1)</f>
      </c>
      <c r="B50" s="181">
        <v>3</v>
      </c>
      <c r="C50" s="199" t="s">
        <v>92</v>
      </c>
      <c r="D50" s="193"/>
      <c r="E50" s="193"/>
      <c r="F50" s="91"/>
      <c r="G50" s="185"/>
      <c r="H50" s="185"/>
      <c r="I50" s="200"/>
      <c r="J50" s="187"/>
      <c r="K50" s="188"/>
      <c r="L50" s="186"/>
      <c r="M50" s="186"/>
      <c r="N50" s="189"/>
      <c r="O50" s="195"/>
      <c r="P50" s="196"/>
      <c r="Q50" s="196"/>
      <c r="R50" s="196"/>
      <c r="S50" s="186"/>
      <c r="T50" s="197"/>
      <c r="U50" s="198"/>
      <c r="V50" s="198"/>
      <c r="W50" s="186"/>
      <c r="X50" s="191"/>
      <c r="Y50" s="192"/>
      <c r="Z50" s="244"/>
      <c r="AA50" s="40"/>
    </row>
    <row r="51" spans="1:26" s="40" customFormat="1" ht="18" customHeight="1">
      <c r="A51" s="87">
        <f>IF(I51="","",MAX($A$11:A50)+1)</f>
        <v>37</v>
      </c>
      <c r="B51" s="88">
        <v>1</v>
      </c>
      <c r="C51" s="99" t="s">
        <v>23</v>
      </c>
      <c r="D51" s="85">
        <v>23577</v>
      </c>
      <c r="E51" s="90"/>
      <c r="F51" s="91">
        <v>35765</v>
      </c>
      <c r="G51" s="91">
        <v>35765</v>
      </c>
      <c r="H51" s="91" t="s">
        <v>846</v>
      </c>
      <c r="I51" s="92" t="s">
        <v>12</v>
      </c>
      <c r="J51" s="93" t="s">
        <v>973</v>
      </c>
      <c r="K51" s="94" t="s">
        <v>14</v>
      </c>
      <c r="L51" s="6" t="s">
        <v>569</v>
      </c>
      <c r="M51" s="6" t="s">
        <v>1276</v>
      </c>
      <c r="N51" s="59">
        <v>42020</v>
      </c>
      <c r="O51" s="92" t="s">
        <v>15</v>
      </c>
      <c r="P51" s="95" t="s">
        <v>930</v>
      </c>
      <c r="Q51" s="92" t="s">
        <v>558</v>
      </c>
      <c r="R51" s="103">
        <v>2016</v>
      </c>
      <c r="S51" s="92"/>
      <c r="T51" s="100"/>
      <c r="U51" s="101"/>
      <c r="V51" s="101"/>
      <c r="W51" s="92" t="s">
        <v>606</v>
      </c>
      <c r="X51" s="168" t="s">
        <v>697</v>
      </c>
      <c r="Y51" s="97" t="s">
        <v>1137</v>
      </c>
      <c r="Z51" s="112"/>
    </row>
    <row r="52" spans="1:27" ht="18" customHeight="1">
      <c r="A52" s="87">
        <f>IF(I52="","",MAX($A$11:A51)+1)</f>
        <v>38</v>
      </c>
      <c r="B52" s="88">
        <v>2</v>
      </c>
      <c r="C52" s="102" t="s">
        <v>194</v>
      </c>
      <c r="D52" s="85"/>
      <c r="E52" s="82">
        <v>26910</v>
      </c>
      <c r="F52" s="91">
        <v>35217</v>
      </c>
      <c r="G52" s="91">
        <v>35217</v>
      </c>
      <c r="H52" s="91" t="s">
        <v>854</v>
      </c>
      <c r="I52" s="92" t="s">
        <v>12</v>
      </c>
      <c r="J52" s="93" t="s">
        <v>973</v>
      </c>
      <c r="K52" s="94" t="s">
        <v>14</v>
      </c>
      <c r="L52" s="92" t="s">
        <v>1001</v>
      </c>
      <c r="M52" s="92"/>
      <c r="N52" s="59" t="s">
        <v>747</v>
      </c>
      <c r="O52" s="92" t="s">
        <v>15</v>
      </c>
      <c r="P52" s="95" t="s">
        <v>930</v>
      </c>
      <c r="Q52" s="92" t="s">
        <v>558</v>
      </c>
      <c r="R52" s="92">
        <v>2017</v>
      </c>
      <c r="S52" s="92"/>
      <c r="T52" s="100"/>
      <c r="U52" s="101"/>
      <c r="V52" s="101"/>
      <c r="W52" s="92" t="s">
        <v>606</v>
      </c>
      <c r="X52" s="168" t="s">
        <v>697</v>
      </c>
      <c r="Y52" s="97" t="s">
        <v>1136</v>
      </c>
      <c r="Z52" s="112"/>
      <c r="AA52" s="40"/>
    </row>
    <row r="53" spans="1:27" ht="18" customHeight="1">
      <c r="A53" s="87">
        <f>IF(I53="","",MAX($A$11:A52)+1)</f>
        <v>39</v>
      </c>
      <c r="B53" s="88">
        <v>3</v>
      </c>
      <c r="C53" s="98" t="s">
        <v>415</v>
      </c>
      <c r="D53" s="120"/>
      <c r="E53" s="82">
        <v>30386</v>
      </c>
      <c r="F53" s="91">
        <v>38869</v>
      </c>
      <c r="G53" s="91">
        <v>38869</v>
      </c>
      <c r="H53" s="91" t="s">
        <v>869</v>
      </c>
      <c r="I53" s="92" t="s">
        <v>12</v>
      </c>
      <c r="J53" s="93" t="s">
        <v>975</v>
      </c>
      <c r="K53" s="94" t="s">
        <v>14</v>
      </c>
      <c r="L53" s="92" t="s">
        <v>1282</v>
      </c>
      <c r="M53" s="92"/>
      <c r="N53" s="59">
        <v>42223</v>
      </c>
      <c r="O53" s="92" t="s">
        <v>15</v>
      </c>
      <c r="P53" s="81"/>
      <c r="Q53" s="92" t="s">
        <v>745</v>
      </c>
      <c r="R53" s="92"/>
      <c r="S53" s="92"/>
      <c r="T53" s="100"/>
      <c r="U53" s="101"/>
      <c r="V53" s="101"/>
      <c r="W53" s="92" t="s">
        <v>648</v>
      </c>
      <c r="X53" s="168" t="s">
        <v>696</v>
      </c>
      <c r="Y53" s="97" t="s">
        <v>1124</v>
      </c>
      <c r="Z53" s="112"/>
      <c r="AA53" s="40"/>
    </row>
    <row r="54" spans="1:27" ht="18" customHeight="1">
      <c r="A54" s="87">
        <f>IF(I54="","",MAX($A$11:A53)+1)</f>
        <v>40</v>
      </c>
      <c r="B54" s="88">
        <v>4</v>
      </c>
      <c r="C54" s="105" t="s">
        <v>71</v>
      </c>
      <c r="D54" s="82"/>
      <c r="E54" s="82">
        <v>29671</v>
      </c>
      <c r="F54" s="91">
        <v>39569</v>
      </c>
      <c r="G54" s="91">
        <v>39569</v>
      </c>
      <c r="H54" s="91"/>
      <c r="I54" s="92" t="s">
        <v>12</v>
      </c>
      <c r="J54" s="93">
        <v>1003</v>
      </c>
      <c r="K54" s="94"/>
      <c r="L54" s="92"/>
      <c r="M54" s="92"/>
      <c r="N54" s="59"/>
      <c r="O54" s="92" t="s">
        <v>15</v>
      </c>
      <c r="P54" s="107"/>
      <c r="Q54" s="88" t="s">
        <v>745</v>
      </c>
      <c r="R54" s="92"/>
      <c r="S54" s="92"/>
      <c r="T54" s="100"/>
      <c r="U54" s="101"/>
      <c r="V54" s="101"/>
      <c r="W54" s="92"/>
      <c r="X54" s="168"/>
      <c r="Y54" s="97"/>
      <c r="Z54" s="112"/>
      <c r="AA54" s="40"/>
    </row>
    <row r="55" spans="1:27" ht="18" customHeight="1">
      <c r="A55" s="87">
        <f>IF(I55="","",MAX($A$11:A54)+1)</f>
        <v>41</v>
      </c>
      <c r="B55" s="88">
        <v>5</v>
      </c>
      <c r="C55" s="116" t="s">
        <v>105</v>
      </c>
      <c r="D55" s="82">
        <v>30215</v>
      </c>
      <c r="E55" s="90"/>
      <c r="F55" s="91"/>
      <c r="G55" s="91">
        <v>39934</v>
      </c>
      <c r="H55" s="91"/>
      <c r="I55" s="103" t="s">
        <v>39</v>
      </c>
      <c r="J55" s="93">
        <v>1003</v>
      </c>
      <c r="K55" s="94"/>
      <c r="L55" s="92"/>
      <c r="M55" s="92"/>
      <c r="N55" s="59"/>
      <c r="O55" s="106" t="s">
        <v>45</v>
      </c>
      <c r="P55" s="107"/>
      <c r="Q55" s="88" t="s">
        <v>745</v>
      </c>
      <c r="R55" s="88"/>
      <c r="S55" s="92"/>
      <c r="T55" s="100"/>
      <c r="U55" s="101"/>
      <c r="V55" s="101"/>
      <c r="W55" s="92"/>
      <c r="X55" s="168"/>
      <c r="Y55" s="97"/>
      <c r="Z55" s="112"/>
      <c r="AA55" s="40"/>
    </row>
    <row r="56" spans="1:27" ht="18" customHeight="1">
      <c r="A56" s="87">
        <f>IF(I56="","",MAX($A$11:A55)+1)</f>
        <v>42</v>
      </c>
      <c r="B56" s="88">
        <v>6</v>
      </c>
      <c r="C56" s="118" t="s">
        <v>111</v>
      </c>
      <c r="D56" s="119">
        <v>28747</v>
      </c>
      <c r="E56" s="120"/>
      <c r="F56" s="91"/>
      <c r="G56" s="91">
        <v>40725</v>
      </c>
      <c r="H56" s="91"/>
      <c r="I56" s="106" t="s">
        <v>12</v>
      </c>
      <c r="J56" s="93">
        <v>1010</v>
      </c>
      <c r="K56" s="94"/>
      <c r="L56" s="92"/>
      <c r="M56" s="92"/>
      <c r="N56" s="59"/>
      <c r="O56" s="106" t="s">
        <v>45</v>
      </c>
      <c r="P56" s="106"/>
      <c r="Q56" s="96" t="s">
        <v>31</v>
      </c>
      <c r="R56" s="96"/>
      <c r="S56" s="92"/>
      <c r="T56" s="100"/>
      <c r="U56" s="101"/>
      <c r="V56" s="101"/>
      <c r="W56" s="92"/>
      <c r="X56" s="168"/>
      <c r="Y56" s="97"/>
      <c r="Z56" s="112"/>
      <c r="AA56" s="40"/>
    </row>
    <row r="57" spans="1:27" ht="18" customHeight="1">
      <c r="A57" s="87">
        <f>IF(I57="","",MAX($A$11:A56)+1)</f>
        <v>43</v>
      </c>
      <c r="B57" s="88">
        <v>7</v>
      </c>
      <c r="C57" s="102" t="s">
        <v>106</v>
      </c>
      <c r="D57" s="82"/>
      <c r="E57" s="82">
        <v>27179</v>
      </c>
      <c r="F57" s="91">
        <v>34639</v>
      </c>
      <c r="G57" s="91">
        <v>34639</v>
      </c>
      <c r="H57" s="91"/>
      <c r="I57" s="92" t="s">
        <v>12</v>
      </c>
      <c r="J57" s="93">
        <v>1003</v>
      </c>
      <c r="K57" s="94"/>
      <c r="L57" s="92"/>
      <c r="M57" s="92"/>
      <c r="N57" s="59"/>
      <c r="O57" s="106" t="s">
        <v>45</v>
      </c>
      <c r="P57" s="92"/>
      <c r="Q57" s="92" t="s">
        <v>31</v>
      </c>
      <c r="R57" s="92"/>
      <c r="S57" s="92"/>
      <c r="T57" s="100"/>
      <c r="U57" s="101"/>
      <c r="V57" s="101"/>
      <c r="W57" s="92"/>
      <c r="X57" s="168"/>
      <c r="Y57" s="97"/>
      <c r="Z57" s="112"/>
      <c r="AA57" s="40"/>
    </row>
    <row r="58" spans="1:27" ht="18" customHeight="1">
      <c r="A58" s="87">
        <f>IF(I58="","",MAX($A$11:A57)+1)</f>
        <v>44</v>
      </c>
      <c r="B58" s="88">
        <v>8</v>
      </c>
      <c r="C58" s="98" t="s">
        <v>107</v>
      </c>
      <c r="D58" s="85">
        <v>25227</v>
      </c>
      <c r="E58" s="117"/>
      <c r="F58" s="91">
        <v>35765</v>
      </c>
      <c r="G58" s="91">
        <v>35765</v>
      </c>
      <c r="H58" s="91"/>
      <c r="I58" s="92" t="s">
        <v>12</v>
      </c>
      <c r="J58" s="93">
        <v>17162</v>
      </c>
      <c r="K58" s="94"/>
      <c r="L58" s="92"/>
      <c r="M58" s="92"/>
      <c r="N58" s="59"/>
      <c r="O58" s="106" t="s">
        <v>45</v>
      </c>
      <c r="P58" s="88"/>
      <c r="Q58" s="96" t="s">
        <v>31</v>
      </c>
      <c r="R58" s="96"/>
      <c r="S58" s="92"/>
      <c r="T58" s="100"/>
      <c r="U58" s="101"/>
      <c r="V58" s="101"/>
      <c r="W58" s="92"/>
      <c r="X58" s="168"/>
      <c r="Y58" s="97"/>
      <c r="Z58" s="112"/>
      <c r="AA58" s="40"/>
    </row>
    <row r="59" spans="1:27" ht="18" customHeight="1">
      <c r="A59" s="87">
        <f>IF(I59="","",MAX($A$11:A58)+1)</f>
        <v>45</v>
      </c>
      <c r="B59" s="88">
        <v>9</v>
      </c>
      <c r="C59" s="102" t="s">
        <v>669</v>
      </c>
      <c r="D59" s="82"/>
      <c r="E59" s="82">
        <v>28992</v>
      </c>
      <c r="F59" s="91"/>
      <c r="G59" s="91">
        <v>37483</v>
      </c>
      <c r="H59" s="91"/>
      <c r="I59" s="92" t="s">
        <v>12</v>
      </c>
      <c r="J59" s="93">
        <v>1004</v>
      </c>
      <c r="K59" s="94"/>
      <c r="L59" s="92"/>
      <c r="M59" s="92"/>
      <c r="N59" s="59"/>
      <c r="O59" s="106" t="s">
        <v>45</v>
      </c>
      <c r="P59" s="92"/>
      <c r="Q59" s="103" t="s">
        <v>31</v>
      </c>
      <c r="R59" s="103"/>
      <c r="S59" s="92"/>
      <c r="T59" s="100"/>
      <c r="U59" s="101"/>
      <c r="V59" s="101"/>
      <c r="W59" s="92"/>
      <c r="X59" s="168"/>
      <c r="Y59" s="97"/>
      <c r="Z59" s="112"/>
      <c r="AA59" s="40"/>
    </row>
    <row r="60" spans="1:27" ht="18" customHeight="1">
      <c r="A60" s="87">
        <f>IF(I60="","",MAX($A$11:A59)+1)</f>
        <v>46</v>
      </c>
      <c r="B60" s="88">
        <v>10</v>
      </c>
      <c r="C60" s="298" t="s">
        <v>101</v>
      </c>
      <c r="D60" s="82"/>
      <c r="E60" s="82">
        <v>30292</v>
      </c>
      <c r="F60" s="91"/>
      <c r="G60" s="91">
        <v>39873</v>
      </c>
      <c r="H60" s="91"/>
      <c r="I60" s="92" t="s">
        <v>12</v>
      </c>
      <c r="J60" s="93">
        <v>1008</v>
      </c>
      <c r="K60" s="94"/>
      <c r="L60" s="92"/>
      <c r="M60" s="92"/>
      <c r="N60" s="59"/>
      <c r="O60" s="106" t="s">
        <v>45</v>
      </c>
      <c r="P60" s="107"/>
      <c r="Q60" s="96" t="s">
        <v>31</v>
      </c>
      <c r="R60" s="96"/>
      <c r="S60" s="92"/>
      <c r="T60" s="92"/>
      <c r="U60" s="96"/>
      <c r="V60" s="96"/>
      <c r="W60" s="92"/>
      <c r="X60" s="168"/>
      <c r="Y60" s="97"/>
      <c r="Z60" s="112"/>
      <c r="AA60" s="40"/>
    </row>
    <row r="61" spans="1:27" ht="18" customHeight="1">
      <c r="A61" s="87">
        <f>IF(I61="","",MAX($A$11:A60)+1)</f>
        <v>47</v>
      </c>
      <c r="B61" s="88">
        <v>11</v>
      </c>
      <c r="C61" s="98" t="s">
        <v>120</v>
      </c>
      <c r="D61" s="85"/>
      <c r="E61" s="85">
        <v>32918</v>
      </c>
      <c r="F61" s="91">
        <v>41061</v>
      </c>
      <c r="G61" s="91">
        <v>41061</v>
      </c>
      <c r="H61" s="91"/>
      <c r="I61" s="92" t="s">
        <v>12</v>
      </c>
      <c r="J61" s="93" t="s">
        <v>121</v>
      </c>
      <c r="K61" s="94"/>
      <c r="L61" s="92"/>
      <c r="M61" s="92"/>
      <c r="N61" s="59"/>
      <c r="O61" s="106" t="s">
        <v>45</v>
      </c>
      <c r="P61" s="81"/>
      <c r="Q61" s="96" t="s">
        <v>9</v>
      </c>
      <c r="R61" s="96"/>
      <c r="S61" s="92"/>
      <c r="T61" s="96"/>
      <c r="U61" s="96"/>
      <c r="V61" s="96"/>
      <c r="W61" s="92"/>
      <c r="X61" s="168"/>
      <c r="Y61" s="97"/>
      <c r="Z61" s="112"/>
      <c r="AA61" s="40"/>
    </row>
    <row r="62" spans="1:27" ht="18" customHeight="1">
      <c r="A62" s="87">
        <f>IF(I62="","",MAX($A$11:A61)+1)</f>
        <v>48</v>
      </c>
      <c r="B62" s="88">
        <v>12</v>
      </c>
      <c r="C62" s="102" t="s">
        <v>104</v>
      </c>
      <c r="D62" s="85">
        <v>24678</v>
      </c>
      <c r="E62" s="90"/>
      <c r="F62" s="91">
        <v>35735</v>
      </c>
      <c r="G62" s="91">
        <v>35735</v>
      </c>
      <c r="H62" s="91"/>
      <c r="I62" s="92" t="s">
        <v>12</v>
      </c>
      <c r="J62" s="93">
        <v>1010</v>
      </c>
      <c r="K62" s="94"/>
      <c r="L62" s="92"/>
      <c r="M62" s="92"/>
      <c r="N62" s="59"/>
      <c r="O62" s="106" t="s">
        <v>45</v>
      </c>
      <c r="P62" s="92"/>
      <c r="Q62" s="103" t="s">
        <v>43</v>
      </c>
      <c r="R62" s="103"/>
      <c r="S62" s="92"/>
      <c r="T62" s="103"/>
      <c r="U62" s="103"/>
      <c r="V62" s="103"/>
      <c r="W62" s="92"/>
      <c r="X62" s="168"/>
      <c r="Y62" s="97"/>
      <c r="Z62" s="112"/>
      <c r="AA62" s="40"/>
    </row>
    <row r="63" spans="1:27" ht="18" customHeight="1">
      <c r="A63" s="87">
        <f>IF(I63="","",MAX($A$11:A62)+1)</f>
        <v>49</v>
      </c>
      <c r="B63" s="88">
        <v>13</v>
      </c>
      <c r="C63" s="102" t="s">
        <v>100</v>
      </c>
      <c r="D63" s="85">
        <v>27673</v>
      </c>
      <c r="E63" s="90"/>
      <c r="F63" s="91">
        <v>34243</v>
      </c>
      <c r="G63" s="91">
        <v>34243</v>
      </c>
      <c r="H63" s="91"/>
      <c r="I63" s="92" t="s">
        <v>12</v>
      </c>
      <c r="J63" s="93">
        <v>1010</v>
      </c>
      <c r="K63" s="94"/>
      <c r="L63" s="92"/>
      <c r="M63" s="92"/>
      <c r="N63" s="59"/>
      <c r="O63" s="106" t="s">
        <v>45</v>
      </c>
      <c r="P63" s="84"/>
      <c r="Q63" s="92" t="s">
        <v>43</v>
      </c>
      <c r="R63" s="92"/>
      <c r="S63" s="92"/>
      <c r="T63" s="92"/>
      <c r="U63" s="92"/>
      <c r="V63" s="92"/>
      <c r="W63" s="92"/>
      <c r="X63" s="168"/>
      <c r="Y63" s="97"/>
      <c r="Z63" s="112"/>
      <c r="AA63" s="40"/>
    </row>
    <row r="64" spans="1:27" ht="18" customHeight="1">
      <c r="A64" s="87">
        <f>IF(I64="","",MAX($A$11:A63)+1)</f>
        <v>50</v>
      </c>
      <c r="B64" s="88">
        <v>14</v>
      </c>
      <c r="C64" s="98" t="s">
        <v>523</v>
      </c>
      <c r="D64" s="82"/>
      <c r="E64" s="82">
        <v>30297</v>
      </c>
      <c r="F64" s="91">
        <v>39356</v>
      </c>
      <c r="G64" s="91">
        <v>39356</v>
      </c>
      <c r="H64" s="91"/>
      <c r="I64" s="92" t="s">
        <v>12</v>
      </c>
      <c r="J64" s="93">
        <v>1003</v>
      </c>
      <c r="K64" s="94"/>
      <c r="L64" s="92"/>
      <c r="M64" s="92"/>
      <c r="N64" s="59"/>
      <c r="O64" s="106" t="s">
        <v>45</v>
      </c>
      <c r="P64" s="81"/>
      <c r="Q64" s="88" t="s">
        <v>745</v>
      </c>
      <c r="R64" s="88"/>
      <c r="S64" s="92"/>
      <c r="T64" s="100"/>
      <c r="U64" s="101"/>
      <c r="V64" s="101"/>
      <c r="W64" s="92"/>
      <c r="X64" s="168"/>
      <c r="Y64" s="97"/>
      <c r="Z64" s="112"/>
      <c r="AA64" s="40"/>
    </row>
    <row r="65" spans="1:27" ht="18" customHeight="1">
      <c r="A65" s="87">
        <f>IF(I65="","",MAX($A$11:A64)+1)</f>
        <v>51</v>
      </c>
      <c r="B65" s="88">
        <v>15</v>
      </c>
      <c r="C65" s="98" t="s">
        <v>148</v>
      </c>
      <c r="D65" s="82"/>
      <c r="E65" s="82">
        <v>29306</v>
      </c>
      <c r="F65" s="91">
        <v>38596</v>
      </c>
      <c r="G65" s="91">
        <v>38596</v>
      </c>
      <c r="H65" s="91"/>
      <c r="I65" s="92" t="s">
        <v>12</v>
      </c>
      <c r="J65" s="93">
        <v>1003</v>
      </c>
      <c r="K65" s="94"/>
      <c r="L65" s="92"/>
      <c r="M65" s="92"/>
      <c r="N65" s="59"/>
      <c r="O65" s="106" t="s">
        <v>45</v>
      </c>
      <c r="P65" s="113"/>
      <c r="Q65" s="103" t="s">
        <v>31</v>
      </c>
      <c r="R65" s="103"/>
      <c r="S65" s="92"/>
      <c r="T65" s="100"/>
      <c r="U65" s="101"/>
      <c r="V65" s="101"/>
      <c r="W65" s="92"/>
      <c r="X65" s="168"/>
      <c r="Y65" s="97"/>
      <c r="Z65" s="112"/>
      <c r="AA65" s="40"/>
    </row>
    <row r="66" spans="1:27" ht="18" customHeight="1">
      <c r="A66" s="87">
        <f>IF(I66="","",MAX($A$11:A65)+1)</f>
        <v>52</v>
      </c>
      <c r="B66" s="88">
        <v>16</v>
      </c>
      <c r="C66" s="102" t="s">
        <v>475</v>
      </c>
      <c r="D66" s="82"/>
      <c r="E66" s="82">
        <v>29734</v>
      </c>
      <c r="F66" s="91"/>
      <c r="G66" s="91">
        <v>37987</v>
      </c>
      <c r="H66" s="91"/>
      <c r="I66" s="92" t="s">
        <v>12</v>
      </c>
      <c r="J66" s="93">
        <v>1003</v>
      </c>
      <c r="K66" s="94"/>
      <c r="L66" s="92"/>
      <c r="M66" s="92"/>
      <c r="N66" s="59"/>
      <c r="O66" s="108" t="s">
        <v>45</v>
      </c>
      <c r="P66" s="95"/>
      <c r="Q66" s="92" t="s">
        <v>745</v>
      </c>
      <c r="R66" s="92"/>
      <c r="S66" s="92"/>
      <c r="T66" s="100"/>
      <c r="U66" s="101"/>
      <c r="V66" s="101"/>
      <c r="W66" s="92" t="s">
        <v>663</v>
      </c>
      <c r="X66" s="168"/>
      <c r="Y66" s="97"/>
      <c r="Z66" s="112"/>
      <c r="AA66" s="40"/>
    </row>
    <row r="67" spans="1:27" ht="18" customHeight="1">
      <c r="A67" s="87">
        <f>IF(I67="","",MAX($A$11:A66)+1)</f>
        <v>53</v>
      </c>
      <c r="B67" s="88">
        <v>17</v>
      </c>
      <c r="C67" s="102" t="s">
        <v>116</v>
      </c>
      <c r="D67" s="85"/>
      <c r="E67" s="85">
        <v>31719</v>
      </c>
      <c r="F67" s="91">
        <v>41030</v>
      </c>
      <c r="G67" s="91">
        <v>41030</v>
      </c>
      <c r="H67" s="91"/>
      <c r="I67" s="92" t="s">
        <v>12</v>
      </c>
      <c r="J67" s="93">
        <v>1003</v>
      </c>
      <c r="K67" s="94"/>
      <c r="L67" s="92"/>
      <c r="M67" s="92"/>
      <c r="N67" s="59"/>
      <c r="O67" s="106" t="s">
        <v>45</v>
      </c>
      <c r="P67" s="95"/>
      <c r="Q67" s="92" t="s">
        <v>745</v>
      </c>
      <c r="R67" s="92"/>
      <c r="S67" s="92"/>
      <c r="T67" s="100"/>
      <c r="U67" s="101"/>
      <c r="V67" s="101"/>
      <c r="W67" s="92"/>
      <c r="X67" s="168"/>
      <c r="Y67" s="97"/>
      <c r="Z67" s="112"/>
      <c r="AA67" s="40"/>
    </row>
    <row r="68" spans="1:27" ht="18" customHeight="1">
      <c r="A68" s="87">
        <f>IF(I68="","",MAX($A$11:A67)+1)</f>
        <v>54</v>
      </c>
      <c r="B68" s="88">
        <v>18</v>
      </c>
      <c r="C68" s="298" t="s">
        <v>102</v>
      </c>
      <c r="D68" s="82"/>
      <c r="E68" s="82">
        <v>30898</v>
      </c>
      <c r="F68" s="91"/>
      <c r="G68" s="91">
        <v>39692</v>
      </c>
      <c r="H68" s="91"/>
      <c r="I68" s="92" t="s">
        <v>12</v>
      </c>
      <c r="J68" s="93">
        <v>1003</v>
      </c>
      <c r="K68" s="94"/>
      <c r="L68" s="92"/>
      <c r="M68" s="92"/>
      <c r="N68" s="59"/>
      <c r="O68" s="106" t="s">
        <v>45</v>
      </c>
      <c r="P68" s="107"/>
      <c r="Q68" s="96" t="s">
        <v>31</v>
      </c>
      <c r="R68" s="96"/>
      <c r="S68" s="92"/>
      <c r="T68" s="100"/>
      <c r="U68" s="101"/>
      <c r="V68" s="101"/>
      <c r="W68" s="92"/>
      <c r="X68" s="168"/>
      <c r="Y68" s="97"/>
      <c r="Z68" s="112"/>
      <c r="AA68" s="40"/>
    </row>
    <row r="69" spans="1:27" ht="18" customHeight="1">
      <c r="A69" s="87">
        <f>IF(I69="","",MAX($A$11:A68)+1)</f>
      </c>
      <c r="B69" s="181">
        <v>4</v>
      </c>
      <c r="C69" s="199" t="s">
        <v>124</v>
      </c>
      <c r="D69" s="193"/>
      <c r="E69" s="184"/>
      <c r="F69" s="91"/>
      <c r="G69" s="185"/>
      <c r="H69" s="185"/>
      <c r="I69" s="201"/>
      <c r="J69" s="187"/>
      <c r="K69" s="188"/>
      <c r="L69" s="186"/>
      <c r="M69" s="186"/>
      <c r="N69" s="189"/>
      <c r="O69" s="195"/>
      <c r="P69" s="201"/>
      <c r="Q69" s="201"/>
      <c r="R69" s="201"/>
      <c r="S69" s="186"/>
      <c r="T69" s="197"/>
      <c r="U69" s="198"/>
      <c r="V69" s="198"/>
      <c r="W69" s="186"/>
      <c r="X69" s="191"/>
      <c r="Y69" s="192"/>
      <c r="Z69" s="244"/>
      <c r="AA69" s="40"/>
    </row>
    <row r="70" spans="1:26" s="40" customFormat="1" ht="18" customHeight="1">
      <c r="A70" s="87">
        <f>IF(I70="","",MAX($A$11:A69)+1)</f>
        <v>55</v>
      </c>
      <c r="B70" s="88">
        <v>1</v>
      </c>
      <c r="C70" s="99" t="s">
        <v>125</v>
      </c>
      <c r="D70" s="82"/>
      <c r="E70" s="84">
        <v>25123</v>
      </c>
      <c r="F70" s="91">
        <v>33239</v>
      </c>
      <c r="G70" s="91">
        <v>33239</v>
      </c>
      <c r="H70" s="91" t="s">
        <v>852</v>
      </c>
      <c r="I70" s="92" t="s">
        <v>12</v>
      </c>
      <c r="J70" s="93" t="s">
        <v>973</v>
      </c>
      <c r="K70" s="94" t="s">
        <v>14</v>
      </c>
      <c r="L70" s="6" t="s">
        <v>569</v>
      </c>
      <c r="M70" s="6" t="s">
        <v>1276</v>
      </c>
      <c r="N70" s="59" t="s">
        <v>747</v>
      </c>
      <c r="O70" s="92" t="s">
        <v>15</v>
      </c>
      <c r="P70" s="92" t="s">
        <v>941</v>
      </c>
      <c r="Q70" s="96" t="s">
        <v>558</v>
      </c>
      <c r="R70" s="96">
        <v>2010</v>
      </c>
      <c r="S70" s="92"/>
      <c r="T70" s="100"/>
      <c r="U70" s="101"/>
      <c r="V70" s="101"/>
      <c r="W70" s="92" t="s">
        <v>565</v>
      </c>
      <c r="X70" s="168" t="s">
        <v>700</v>
      </c>
      <c r="Y70" s="97"/>
      <c r="Z70" s="112"/>
    </row>
    <row r="71" spans="1:27" ht="18" customHeight="1">
      <c r="A71" s="87">
        <f>IF(I71="","",MAX($A$11:A70)+1)</f>
        <v>56</v>
      </c>
      <c r="B71" s="88">
        <v>2</v>
      </c>
      <c r="C71" s="98" t="s">
        <v>131</v>
      </c>
      <c r="D71" s="82"/>
      <c r="E71" s="82">
        <v>30792</v>
      </c>
      <c r="F71" s="91">
        <v>39569</v>
      </c>
      <c r="G71" s="91">
        <v>39569</v>
      </c>
      <c r="H71" s="91" t="s">
        <v>859</v>
      </c>
      <c r="I71" s="92" t="s">
        <v>12</v>
      </c>
      <c r="J71" s="93">
        <v>6031</v>
      </c>
      <c r="K71" s="94"/>
      <c r="L71" s="92" t="s">
        <v>1269</v>
      </c>
      <c r="M71" s="92"/>
      <c r="N71" s="59"/>
      <c r="O71" s="92" t="s">
        <v>15</v>
      </c>
      <c r="P71" s="97"/>
      <c r="Q71" s="96" t="s">
        <v>745</v>
      </c>
      <c r="R71" s="96"/>
      <c r="S71" s="92"/>
      <c r="T71" s="100"/>
      <c r="U71" s="101"/>
      <c r="V71" s="101"/>
      <c r="W71" s="92"/>
      <c r="X71" s="168"/>
      <c r="Y71" s="97"/>
      <c r="Z71" s="112"/>
      <c r="AA71" s="40"/>
    </row>
    <row r="72" spans="1:27" ht="18" customHeight="1">
      <c r="A72" s="87">
        <f>IF(I72="","",MAX($A$11:A71)+1)</f>
        <v>57</v>
      </c>
      <c r="B72" s="88">
        <v>3</v>
      </c>
      <c r="C72" s="102" t="s">
        <v>128</v>
      </c>
      <c r="D72" s="85">
        <v>23454</v>
      </c>
      <c r="E72" s="90"/>
      <c r="F72" s="91" t="s">
        <v>858</v>
      </c>
      <c r="G72" s="91" t="s">
        <v>858</v>
      </c>
      <c r="H72" s="91" t="s">
        <v>858</v>
      </c>
      <c r="I72" s="92" t="s">
        <v>12</v>
      </c>
      <c r="J72" s="93">
        <v>6031</v>
      </c>
      <c r="K72" s="94"/>
      <c r="L72" s="101"/>
      <c r="M72" s="101"/>
      <c r="N72" s="59"/>
      <c r="O72" s="92" t="s">
        <v>15</v>
      </c>
      <c r="P72" s="95"/>
      <c r="Q72" s="103" t="s">
        <v>31</v>
      </c>
      <c r="R72" s="103"/>
      <c r="S72" s="92"/>
      <c r="T72" s="100"/>
      <c r="U72" s="101"/>
      <c r="V72" s="101"/>
      <c r="W72" s="92"/>
      <c r="X72" s="168"/>
      <c r="Y72" s="97"/>
      <c r="Z72" s="112"/>
      <c r="AA72" s="40"/>
    </row>
    <row r="73" spans="1:27" ht="18" customHeight="1">
      <c r="A73" s="87">
        <f>IF(I73="","",MAX($A$11:A72)+1)</f>
        <v>58</v>
      </c>
      <c r="B73" s="88">
        <v>4</v>
      </c>
      <c r="C73" s="98" t="s">
        <v>130</v>
      </c>
      <c r="D73" s="82"/>
      <c r="E73" s="82">
        <v>27287</v>
      </c>
      <c r="F73" s="91">
        <v>39448</v>
      </c>
      <c r="G73" s="91">
        <v>36008</v>
      </c>
      <c r="H73" s="91">
        <v>39448</v>
      </c>
      <c r="I73" s="92" t="s">
        <v>12</v>
      </c>
      <c r="J73" s="93">
        <v>6031</v>
      </c>
      <c r="K73" s="94"/>
      <c r="L73" s="92"/>
      <c r="M73" s="92"/>
      <c r="N73" s="59"/>
      <c r="O73" s="92" t="s">
        <v>15</v>
      </c>
      <c r="P73" s="97"/>
      <c r="Q73" s="103" t="s">
        <v>31</v>
      </c>
      <c r="R73" s="103"/>
      <c r="S73" s="92"/>
      <c r="T73" s="100"/>
      <c r="U73" s="101"/>
      <c r="V73" s="101"/>
      <c r="W73" s="92"/>
      <c r="X73" s="168"/>
      <c r="Y73" s="97"/>
      <c r="Z73" s="112"/>
      <c r="AA73" s="40"/>
    </row>
    <row r="74" spans="1:27" ht="18" customHeight="1">
      <c r="A74" s="87">
        <f>IF(I74="","",MAX($A$11:A73)+1)</f>
        <v>59</v>
      </c>
      <c r="B74" s="88">
        <v>5</v>
      </c>
      <c r="C74" s="109" t="s">
        <v>132</v>
      </c>
      <c r="D74" s="90"/>
      <c r="E74" s="90">
        <v>31621</v>
      </c>
      <c r="F74" s="91">
        <v>40299</v>
      </c>
      <c r="G74" s="91">
        <v>40299</v>
      </c>
      <c r="H74" s="91">
        <v>40725</v>
      </c>
      <c r="I74" s="108" t="s">
        <v>12</v>
      </c>
      <c r="J74" s="93">
        <v>6031</v>
      </c>
      <c r="K74" s="94"/>
      <c r="L74" s="92"/>
      <c r="M74" s="92"/>
      <c r="N74" s="59"/>
      <c r="O74" s="92" t="s">
        <v>15</v>
      </c>
      <c r="P74" s="97"/>
      <c r="Q74" s="96" t="s">
        <v>745</v>
      </c>
      <c r="R74" s="108"/>
      <c r="S74" s="92"/>
      <c r="T74" s="100"/>
      <c r="U74" s="101"/>
      <c r="V74" s="101"/>
      <c r="W74" s="92"/>
      <c r="X74" s="168"/>
      <c r="Y74" s="97"/>
      <c r="Z74" s="112"/>
      <c r="AA74" s="40"/>
    </row>
    <row r="75" spans="1:27" ht="18" customHeight="1">
      <c r="A75" s="87">
        <f>IF(I75="","",MAX($A$11:A74)+1)</f>
        <v>60</v>
      </c>
      <c r="B75" s="88">
        <v>6</v>
      </c>
      <c r="C75" s="102" t="s">
        <v>133</v>
      </c>
      <c r="D75" s="82"/>
      <c r="E75" s="82">
        <v>29507</v>
      </c>
      <c r="F75" s="91">
        <v>38626</v>
      </c>
      <c r="G75" s="91">
        <v>38626</v>
      </c>
      <c r="H75" s="91"/>
      <c r="I75" s="92" t="s">
        <v>12</v>
      </c>
      <c r="J75" s="93">
        <v>6031</v>
      </c>
      <c r="K75" s="94"/>
      <c r="L75" s="92"/>
      <c r="M75" s="92"/>
      <c r="N75" s="59"/>
      <c r="O75" s="106" t="s">
        <v>45</v>
      </c>
      <c r="P75" s="92"/>
      <c r="Q75" s="103" t="s">
        <v>31</v>
      </c>
      <c r="R75" s="103"/>
      <c r="S75" s="92"/>
      <c r="T75" s="100"/>
      <c r="U75" s="101"/>
      <c r="V75" s="101"/>
      <c r="W75" s="92"/>
      <c r="X75" s="168"/>
      <c r="Y75" s="97"/>
      <c r="Z75" s="112"/>
      <c r="AA75" s="40"/>
    </row>
    <row r="76" spans="1:27" ht="18" customHeight="1">
      <c r="A76" s="87">
        <f>IF(I76="","",MAX($A$11:A75)+1)</f>
        <v>61</v>
      </c>
      <c r="B76" s="88">
        <v>7</v>
      </c>
      <c r="C76" s="102" t="s">
        <v>135</v>
      </c>
      <c r="D76" s="82"/>
      <c r="E76" s="82">
        <v>26456</v>
      </c>
      <c r="F76" s="91"/>
      <c r="G76" s="91">
        <v>38504</v>
      </c>
      <c r="H76" s="91"/>
      <c r="I76" s="92" t="s">
        <v>12</v>
      </c>
      <c r="J76" s="93">
        <v>6031</v>
      </c>
      <c r="K76" s="94"/>
      <c r="L76" s="92"/>
      <c r="M76" s="92" t="s">
        <v>1105</v>
      </c>
      <c r="N76" s="59"/>
      <c r="O76" s="106" t="s">
        <v>45</v>
      </c>
      <c r="P76" s="85"/>
      <c r="Q76" s="103" t="s">
        <v>31</v>
      </c>
      <c r="R76" s="103"/>
      <c r="S76" s="92"/>
      <c r="T76" s="100"/>
      <c r="U76" s="101"/>
      <c r="V76" s="101"/>
      <c r="W76" s="92"/>
      <c r="X76" s="168"/>
      <c r="Y76" s="97"/>
      <c r="Z76" s="112"/>
      <c r="AA76" s="40"/>
    </row>
    <row r="77" spans="1:27" ht="18" customHeight="1">
      <c r="A77" s="87">
        <f>IF(I77="","",MAX($A$11:A76)+1)</f>
      </c>
      <c r="B77" s="181">
        <v>5</v>
      </c>
      <c r="C77" s="202" t="s">
        <v>723</v>
      </c>
      <c r="D77" s="183"/>
      <c r="E77" s="184"/>
      <c r="F77" s="91"/>
      <c r="G77" s="185"/>
      <c r="H77" s="185"/>
      <c r="I77" s="195"/>
      <c r="J77" s="187"/>
      <c r="K77" s="188"/>
      <c r="L77" s="186"/>
      <c r="M77" s="186"/>
      <c r="N77" s="189"/>
      <c r="O77" s="195"/>
      <c r="P77" s="195"/>
      <c r="Q77" s="195"/>
      <c r="R77" s="195"/>
      <c r="S77" s="186"/>
      <c r="T77" s="197"/>
      <c r="U77" s="198"/>
      <c r="V77" s="198"/>
      <c r="W77" s="186"/>
      <c r="X77" s="191"/>
      <c r="Y77" s="192"/>
      <c r="Z77" s="244"/>
      <c r="AA77" s="40"/>
    </row>
    <row r="78" spans="1:27" ht="18" customHeight="1">
      <c r="A78" s="87">
        <f>IF(I78="","",MAX($A$11:A77)+1)</f>
        <v>62</v>
      </c>
      <c r="B78" s="88">
        <v>2</v>
      </c>
      <c r="C78" s="102" t="s">
        <v>140</v>
      </c>
      <c r="D78" s="85"/>
      <c r="E78" s="82">
        <v>28163</v>
      </c>
      <c r="F78" s="91">
        <v>36220</v>
      </c>
      <c r="G78" s="91">
        <v>36220</v>
      </c>
      <c r="H78" s="91" t="s">
        <v>851</v>
      </c>
      <c r="I78" s="92" t="s">
        <v>12</v>
      </c>
      <c r="J78" s="93" t="s">
        <v>973</v>
      </c>
      <c r="K78" s="94" t="s">
        <v>14</v>
      </c>
      <c r="L78" s="92" t="s">
        <v>1001</v>
      </c>
      <c r="M78" s="92"/>
      <c r="N78" s="59" t="s">
        <v>747</v>
      </c>
      <c r="O78" s="92" t="s">
        <v>15</v>
      </c>
      <c r="P78" s="95" t="s">
        <v>930</v>
      </c>
      <c r="Q78" s="95" t="s">
        <v>558</v>
      </c>
      <c r="R78" s="92">
        <v>2017</v>
      </c>
      <c r="S78" s="92"/>
      <c r="T78" s="100"/>
      <c r="U78" s="101"/>
      <c r="V78" s="101"/>
      <c r="W78" s="125" t="s">
        <v>606</v>
      </c>
      <c r="X78" s="168" t="s">
        <v>697</v>
      </c>
      <c r="Y78" s="97" t="s">
        <v>1136</v>
      </c>
      <c r="Z78" s="112"/>
      <c r="AA78" s="40"/>
    </row>
    <row r="79" spans="1:27" s="41" customFormat="1" ht="18" customHeight="1">
      <c r="A79" s="87">
        <f>IF(I79="","",MAX($A$11:A78)+1)</f>
        <v>63</v>
      </c>
      <c r="B79" s="88">
        <v>3</v>
      </c>
      <c r="C79" s="98" t="s">
        <v>141</v>
      </c>
      <c r="D79" s="81">
        <v>26634</v>
      </c>
      <c r="E79" s="82"/>
      <c r="F79" s="91" t="e">
        <v>#N/A</v>
      </c>
      <c r="G79" s="91">
        <v>40695</v>
      </c>
      <c r="H79" s="91">
        <v>40695</v>
      </c>
      <c r="I79" s="92" t="s">
        <v>12</v>
      </c>
      <c r="J79" s="93">
        <v>1003</v>
      </c>
      <c r="K79" s="94"/>
      <c r="L79" s="143"/>
      <c r="M79" s="92"/>
      <c r="N79" s="59" t="s">
        <v>748</v>
      </c>
      <c r="O79" s="92" t="s">
        <v>15</v>
      </c>
      <c r="P79" s="82"/>
      <c r="Q79" s="88" t="s">
        <v>745</v>
      </c>
      <c r="R79" s="88"/>
      <c r="S79" s="92" t="s">
        <v>736</v>
      </c>
      <c r="T79" s="100"/>
      <c r="U79" s="92" t="s">
        <v>826</v>
      </c>
      <c r="V79" s="92"/>
      <c r="W79" s="92"/>
      <c r="X79" s="168"/>
      <c r="Y79" s="97"/>
      <c r="Z79" s="112"/>
      <c r="AA79" s="40"/>
    </row>
    <row r="80" spans="1:27" s="265" customFormat="1" ht="18" customHeight="1">
      <c r="A80" s="87">
        <f>IF(I80="","",MAX($A$11:A79)+1)</f>
        <v>64</v>
      </c>
      <c r="B80" s="88">
        <v>4</v>
      </c>
      <c r="C80" s="300" t="s">
        <v>490</v>
      </c>
      <c r="D80" s="266"/>
      <c r="E80" s="267">
        <v>28054</v>
      </c>
      <c r="F80" s="91">
        <v>36251</v>
      </c>
      <c r="G80" s="255">
        <v>36251</v>
      </c>
      <c r="H80" s="255">
        <v>40878</v>
      </c>
      <c r="I80" s="256" t="s">
        <v>12</v>
      </c>
      <c r="J80" s="257" t="s">
        <v>975</v>
      </c>
      <c r="K80" s="258" t="s">
        <v>14</v>
      </c>
      <c r="L80" s="256"/>
      <c r="M80" s="256"/>
      <c r="N80" s="259"/>
      <c r="O80" s="256" t="s">
        <v>15</v>
      </c>
      <c r="P80" s="256" t="s">
        <v>933</v>
      </c>
      <c r="Q80" s="88" t="s">
        <v>16</v>
      </c>
      <c r="R80" s="256">
        <v>2011</v>
      </c>
      <c r="S80" s="256"/>
      <c r="T80" s="261"/>
      <c r="U80" s="262"/>
      <c r="V80" s="262"/>
      <c r="W80" s="256" t="s">
        <v>126</v>
      </c>
      <c r="X80" s="264" t="s">
        <v>701</v>
      </c>
      <c r="Y80" s="260" t="s">
        <v>1130</v>
      </c>
      <c r="Z80" s="112"/>
      <c r="AA80" s="40"/>
    </row>
    <row r="81" spans="1:27" ht="18" customHeight="1">
      <c r="A81" s="87">
        <f>IF(I81="","",MAX($A$11:A80)+1)</f>
        <v>65</v>
      </c>
      <c r="B81" s="88">
        <v>5</v>
      </c>
      <c r="C81" s="98" t="s">
        <v>304</v>
      </c>
      <c r="D81" s="85">
        <v>29309</v>
      </c>
      <c r="E81" s="148"/>
      <c r="F81" s="91"/>
      <c r="G81" s="91">
        <v>37987</v>
      </c>
      <c r="H81" s="91">
        <v>43831</v>
      </c>
      <c r="I81" s="92" t="s">
        <v>12</v>
      </c>
      <c r="J81" s="257" t="s">
        <v>975</v>
      </c>
      <c r="K81" s="94" t="s">
        <v>14</v>
      </c>
      <c r="L81" s="92"/>
      <c r="M81" s="92"/>
      <c r="N81" s="59"/>
      <c r="O81" s="106" t="s">
        <v>15</v>
      </c>
      <c r="P81" s="88" t="s">
        <v>940</v>
      </c>
      <c r="Q81" s="92" t="s">
        <v>16</v>
      </c>
      <c r="R81" s="88"/>
      <c r="S81" s="92" t="s">
        <v>737</v>
      </c>
      <c r="T81" s="100"/>
      <c r="U81" s="101" t="s">
        <v>777</v>
      </c>
      <c r="V81" s="101"/>
      <c r="W81" s="92" t="s">
        <v>635</v>
      </c>
      <c r="X81" s="168" t="s">
        <v>698</v>
      </c>
      <c r="Y81" s="97" t="s">
        <v>729</v>
      </c>
      <c r="Z81" s="112"/>
      <c r="AA81" s="40"/>
    </row>
    <row r="82" spans="1:27" ht="18" customHeight="1">
      <c r="A82" s="87">
        <f>IF(I82="","",MAX($A$11:A81)+1)</f>
        <v>66</v>
      </c>
      <c r="B82" s="88">
        <v>6</v>
      </c>
      <c r="C82" s="241" t="s">
        <v>542</v>
      </c>
      <c r="D82" s="108"/>
      <c r="E82" s="236">
        <v>33059</v>
      </c>
      <c r="F82" s="91"/>
      <c r="G82" s="91">
        <v>41487</v>
      </c>
      <c r="H82" s="91"/>
      <c r="I82" s="161" t="s">
        <v>12</v>
      </c>
      <c r="J82" s="93">
        <v>13095</v>
      </c>
      <c r="K82" s="94"/>
      <c r="L82" s="108"/>
      <c r="M82" s="59"/>
      <c r="N82" s="39"/>
      <c r="O82" s="106" t="s">
        <v>45</v>
      </c>
      <c r="P82" s="108"/>
      <c r="Q82" s="161" t="s">
        <v>745</v>
      </c>
      <c r="R82" s="100"/>
      <c r="S82" s="101"/>
      <c r="T82" s="92"/>
      <c r="U82" s="97"/>
      <c r="V82" s="97"/>
      <c r="W82" s="97"/>
      <c r="X82" s="240"/>
      <c r="Y82" s="39"/>
      <c r="Z82" s="112"/>
      <c r="AA82" s="40"/>
    </row>
    <row r="83" spans="1:27" s="43" customFormat="1" ht="18" customHeight="1">
      <c r="A83" s="87">
        <f>IF(I83="","",MAX($A$11:A82)+1)</f>
        <v>67</v>
      </c>
      <c r="B83" s="88">
        <v>7</v>
      </c>
      <c r="C83" s="102" t="s">
        <v>434</v>
      </c>
      <c r="D83" s="82">
        <v>27609</v>
      </c>
      <c r="E83" s="90"/>
      <c r="F83" s="134">
        <v>36434</v>
      </c>
      <c r="G83" s="91">
        <v>36434</v>
      </c>
      <c r="H83" s="91">
        <v>36708</v>
      </c>
      <c r="I83" s="92" t="s">
        <v>12</v>
      </c>
      <c r="J83" s="93" t="s">
        <v>975</v>
      </c>
      <c r="K83" s="94" t="s">
        <v>14</v>
      </c>
      <c r="L83" s="92"/>
      <c r="M83" s="92"/>
      <c r="N83" s="59"/>
      <c r="O83" s="92" t="s">
        <v>15</v>
      </c>
      <c r="P83" s="112"/>
      <c r="Q83" s="92" t="s">
        <v>16</v>
      </c>
      <c r="R83" s="92"/>
      <c r="S83" s="92" t="s">
        <v>737</v>
      </c>
      <c r="T83" s="97"/>
      <c r="U83" s="101" t="s">
        <v>813</v>
      </c>
      <c r="V83" s="503">
        <v>43862</v>
      </c>
      <c r="W83" s="104" t="s">
        <v>591</v>
      </c>
      <c r="X83" s="168" t="s">
        <v>700</v>
      </c>
      <c r="Y83" s="97" t="s">
        <v>683</v>
      </c>
      <c r="Z83" s="327"/>
      <c r="AA83" s="40"/>
    </row>
    <row r="84" spans="1:27" ht="18" customHeight="1">
      <c r="A84" s="87">
        <f>IF(I84="","",MAX($A$11:A83)+1)</f>
      </c>
      <c r="B84" s="181">
        <v>6</v>
      </c>
      <c r="C84" s="202" t="s">
        <v>154</v>
      </c>
      <c r="D84" s="193"/>
      <c r="E84" s="193"/>
      <c r="F84" s="91"/>
      <c r="G84" s="185"/>
      <c r="H84" s="185"/>
      <c r="I84" s="200"/>
      <c r="J84" s="187"/>
      <c r="K84" s="188"/>
      <c r="L84" s="186"/>
      <c r="M84" s="186"/>
      <c r="N84" s="189"/>
      <c r="O84" s="195"/>
      <c r="P84" s="196"/>
      <c r="Q84" s="196"/>
      <c r="R84" s="196"/>
      <c r="S84" s="186"/>
      <c r="T84" s="197"/>
      <c r="U84" s="198"/>
      <c r="V84" s="198"/>
      <c r="W84" s="186"/>
      <c r="X84" s="191"/>
      <c r="Y84" s="192"/>
      <c r="Z84" s="244"/>
      <c r="AA84" s="40"/>
    </row>
    <row r="85" spans="1:27" ht="18" customHeight="1">
      <c r="A85" s="87">
        <f>IF(I85="","",MAX($A$11:A84)+1)</f>
        <v>68</v>
      </c>
      <c r="B85" s="88">
        <v>1</v>
      </c>
      <c r="C85" s="99" t="s">
        <v>129</v>
      </c>
      <c r="D85" s="85">
        <v>31206</v>
      </c>
      <c r="E85" s="90"/>
      <c r="F85" s="91">
        <v>39448</v>
      </c>
      <c r="G85" s="91">
        <v>39448</v>
      </c>
      <c r="H85" s="91" t="s">
        <v>853</v>
      </c>
      <c r="I85" s="92" t="s">
        <v>12</v>
      </c>
      <c r="J85" s="93">
        <v>1003</v>
      </c>
      <c r="K85" s="94"/>
      <c r="L85" s="6" t="s">
        <v>569</v>
      </c>
      <c r="M85" s="92"/>
      <c r="N85" s="59" t="s">
        <v>747</v>
      </c>
      <c r="O85" s="92" t="s">
        <v>15</v>
      </c>
      <c r="P85" s="97"/>
      <c r="Q85" s="103" t="s">
        <v>745</v>
      </c>
      <c r="R85" s="103"/>
      <c r="S85" s="92"/>
      <c r="T85" s="100"/>
      <c r="U85" s="92"/>
      <c r="V85" s="92"/>
      <c r="W85" s="92"/>
      <c r="X85" s="168"/>
      <c r="Y85" s="97"/>
      <c r="Z85" s="112"/>
      <c r="AA85" s="40"/>
    </row>
    <row r="86" spans="1:27" ht="18" customHeight="1">
      <c r="A86" s="87">
        <f>IF(I86="","",MAX($A$11:A85)+1)</f>
        <v>69</v>
      </c>
      <c r="B86" s="88">
        <v>2</v>
      </c>
      <c r="C86" s="98" t="s">
        <v>407</v>
      </c>
      <c r="D86" s="85"/>
      <c r="E86" s="82">
        <v>27357</v>
      </c>
      <c r="F86" s="91">
        <v>35765</v>
      </c>
      <c r="G86" s="91">
        <v>35765</v>
      </c>
      <c r="H86" s="91" t="s">
        <v>878</v>
      </c>
      <c r="I86" s="92" t="s">
        <v>12</v>
      </c>
      <c r="J86" s="93" t="s">
        <v>974</v>
      </c>
      <c r="K86" s="94" t="s">
        <v>14</v>
      </c>
      <c r="L86" s="92" t="s">
        <v>1001</v>
      </c>
      <c r="M86" s="92"/>
      <c r="N86" s="59"/>
      <c r="O86" s="92" t="s">
        <v>15</v>
      </c>
      <c r="P86" s="88" t="s">
        <v>930</v>
      </c>
      <c r="Q86" s="88" t="s">
        <v>16</v>
      </c>
      <c r="R86" s="92">
        <v>2013</v>
      </c>
      <c r="S86" s="92"/>
      <c r="T86" s="100"/>
      <c r="U86" s="101"/>
      <c r="V86" s="101"/>
      <c r="W86" s="104" t="s">
        <v>20</v>
      </c>
      <c r="X86" s="168" t="s">
        <v>696</v>
      </c>
      <c r="Y86" s="97" t="s">
        <v>1125</v>
      </c>
      <c r="Z86" s="112"/>
      <c r="AA86" s="40"/>
    </row>
    <row r="87" spans="1:27" ht="18" customHeight="1">
      <c r="A87" s="87">
        <f>IF(I87="","",MAX($A$11:A86)+1)</f>
        <v>70</v>
      </c>
      <c r="B87" s="88">
        <v>3</v>
      </c>
      <c r="C87" s="98" t="s">
        <v>171</v>
      </c>
      <c r="D87" s="82"/>
      <c r="E87" s="82">
        <v>31434</v>
      </c>
      <c r="F87" s="91">
        <v>38869</v>
      </c>
      <c r="G87" s="91">
        <v>38869</v>
      </c>
      <c r="H87" s="91"/>
      <c r="I87" s="92" t="s">
        <v>12</v>
      </c>
      <c r="J87" s="93">
        <v>1004</v>
      </c>
      <c r="K87" s="94"/>
      <c r="L87" s="103"/>
      <c r="M87" s="103"/>
      <c r="N87" s="59"/>
      <c r="O87" s="106" t="s">
        <v>45</v>
      </c>
      <c r="P87" s="95"/>
      <c r="Q87" s="92" t="s">
        <v>745</v>
      </c>
      <c r="R87" s="92"/>
      <c r="S87" s="92"/>
      <c r="T87" s="100"/>
      <c r="U87" s="101"/>
      <c r="V87" s="101"/>
      <c r="W87" s="92"/>
      <c r="X87" s="168"/>
      <c r="Y87" s="97"/>
      <c r="Z87" s="112"/>
      <c r="AA87" s="40"/>
    </row>
    <row r="88" spans="1:27" ht="18" customHeight="1">
      <c r="A88" s="87">
        <f>IF(I88="","",MAX($A$11:A87)+1)</f>
        <v>71</v>
      </c>
      <c r="B88" s="88">
        <v>4</v>
      </c>
      <c r="C88" s="98" t="s">
        <v>172</v>
      </c>
      <c r="D88" s="82"/>
      <c r="E88" s="82">
        <v>24950</v>
      </c>
      <c r="F88" s="91">
        <v>33981</v>
      </c>
      <c r="G88" s="91">
        <v>33981</v>
      </c>
      <c r="H88" s="91"/>
      <c r="I88" s="92" t="s">
        <v>12</v>
      </c>
      <c r="J88" s="93">
        <v>1003</v>
      </c>
      <c r="K88" s="94"/>
      <c r="L88" s="92"/>
      <c r="M88" s="92"/>
      <c r="N88" s="59"/>
      <c r="O88" s="106" t="s">
        <v>45</v>
      </c>
      <c r="P88" s="107"/>
      <c r="Q88" s="88" t="s">
        <v>31</v>
      </c>
      <c r="R88" s="88"/>
      <c r="S88" s="92"/>
      <c r="T88" s="100"/>
      <c r="U88" s="101"/>
      <c r="V88" s="101"/>
      <c r="W88" s="92"/>
      <c r="X88" s="168"/>
      <c r="Y88" s="97"/>
      <c r="Z88" s="112"/>
      <c r="AA88" s="40"/>
    </row>
    <row r="89" spans="1:27" ht="18" customHeight="1">
      <c r="A89" s="87">
        <f>IF(I89="","",MAX($A$11:A88)+1)</f>
        <v>72</v>
      </c>
      <c r="B89" s="88">
        <v>5</v>
      </c>
      <c r="C89" s="98" t="s">
        <v>173</v>
      </c>
      <c r="D89" s="82"/>
      <c r="E89" s="84">
        <v>31004</v>
      </c>
      <c r="F89" s="91">
        <v>40544</v>
      </c>
      <c r="G89" s="91">
        <v>40544</v>
      </c>
      <c r="H89" s="91"/>
      <c r="I89" s="92" t="s">
        <v>12</v>
      </c>
      <c r="J89" s="93">
        <v>1008</v>
      </c>
      <c r="K89" s="94"/>
      <c r="L89" s="92"/>
      <c r="M89" s="92"/>
      <c r="N89" s="59"/>
      <c r="O89" s="106" t="s">
        <v>45</v>
      </c>
      <c r="P89" s="107"/>
      <c r="Q89" s="88" t="s">
        <v>31</v>
      </c>
      <c r="R89" s="88"/>
      <c r="S89" s="92"/>
      <c r="T89" s="100"/>
      <c r="U89" s="101"/>
      <c r="V89" s="101"/>
      <c r="W89" s="92"/>
      <c r="X89" s="168"/>
      <c r="Y89" s="97"/>
      <c r="Z89" s="112"/>
      <c r="AA89" s="40"/>
    </row>
    <row r="90" spans="1:27" ht="18" customHeight="1">
      <c r="A90" s="87">
        <f>IF(I90="","",MAX($A$11:A89)+1)</f>
        <v>73</v>
      </c>
      <c r="B90" s="88">
        <v>6</v>
      </c>
      <c r="C90" s="98" t="s">
        <v>174</v>
      </c>
      <c r="D90" s="82"/>
      <c r="E90" s="84">
        <v>30073</v>
      </c>
      <c r="F90" s="91">
        <v>41061</v>
      </c>
      <c r="G90" s="91">
        <v>41061</v>
      </c>
      <c r="H90" s="91"/>
      <c r="I90" s="92" t="s">
        <v>12</v>
      </c>
      <c r="J90" s="93">
        <v>1003</v>
      </c>
      <c r="K90" s="94"/>
      <c r="L90" s="92"/>
      <c r="M90" s="92"/>
      <c r="N90" s="59"/>
      <c r="O90" s="106" t="s">
        <v>45</v>
      </c>
      <c r="P90" s="107"/>
      <c r="Q90" s="88" t="s">
        <v>745</v>
      </c>
      <c r="R90" s="88"/>
      <c r="S90" s="92"/>
      <c r="T90" s="100"/>
      <c r="U90" s="101"/>
      <c r="V90" s="101"/>
      <c r="W90" s="92"/>
      <c r="X90" s="168"/>
      <c r="Y90" s="97"/>
      <c r="Z90" s="112"/>
      <c r="AA90" s="40"/>
    </row>
    <row r="91" spans="1:27" ht="18" customHeight="1">
      <c r="A91" s="87">
        <f>IF(I91="","",MAX($A$11:A90)+1)</f>
        <v>74</v>
      </c>
      <c r="B91" s="88">
        <v>7</v>
      </c>
      <c r="C91" s="116" t="s">
        <v>166</v>
      </c>
      <c r="D91" s="82"/>
      <c r="E91" s="82">
        <v>24610</v>
      </c>
      <c r="F91" s="91" t="s">
        <v>848</v>
      </c>
      <c r="G91" s="91" t="s">
        <v>848</v>
      </c>
      <c r="H91" s="91" t="s">
        <v>848</v>
      </c>
      <c r="I91" s="92" t="s">
        <v>12</v>
      </c>
      <c r="J91" s="93">
        <v>16118</v>
      </c>
      <c r="K91" s="94"/>
      <c r="L91" s="92"/>
      <c r="M91" s="92"/>
      <c r="N91" s="59"/>
      <c r="O91" s="92" t="s">
        <v>15</v>
      </c>
      <c r="P91" s="107"/>
      <c r="Q91" s="96" t="s">
        <v>31</v>
      </c>
      <c r="R91" s="96"/>
      <c r="S91" s="92"/>
      <c r="T91" s="100"/>
      <c r="U91" s="101"/>
      <c r="V91" s="101"/>
      <c r="W91" s="92"/>
      <c r="X91" s="168"/>
      <c r="Y91" s="97"/>
      <c r="Z91" s="112"/>
      <c r="AA91" s="40"/>
    </row>
    <row r="92" spans="1:27" ht="18" customHeight="1">
      <c r="A92" s="87">
        <f>IF(I92="","",MAX($A$11:A91)+1)</f>
        <v>75</v>
      </c>
      <c r="B92" s="88">
        <v>8</v>
      </c>
      <c r="C92" s="98" t="s">
        <v>169</v>
      </c>
      <c r="D92" s="82"/>
      <c r="E92" s="82">
        <v>31628</v>
      </c>
      <c r="F92" s="91">
        <v>40210</v>
      </c>
      <c r="G92" s="91">
        <v>40210</v>
      </c>
      <c r="H92" s="91"/>
      <c r="I92" s="92" t="s">
        <v>12</v>
      </c>
      <c r="J92" s="93">
        <v>16119</v>
      </c>
      <c r="K92" s="94"/>
      <c r="L92" s="92"/>
      <c r="M92" s="92"/>
      <c r="N92" s="59"/>
      <c r="O92" s="106" t="s">
        <v>45</v>
      </c>
      <c r="P92" s="95"/>
      <c r="Q92" s="103" t="s">
        <v>587</v>
      </c>
      <c r="R92" s="103"/>
      <c r="S92" s="92"/>
      <c r="T92" s="103"/>
      <c r="U92" s="103"/>
      <c r="V92" s="103"/>
      <c r="W92" s="92"/>
      <c r="X92" s="168"/>
      <c r="Y92" s="97"/>
      <c r="Z92" s="112"/>
      <c r="AA92" s="40"/>
    </row>
    <row r="93" spans="1:27" ht="18" customHeight="1">
      <c r="A93" s="87">
        <f>IF(I93="","",MAX($A$11:A92)+1)</f>
        <v>76</v>
      </c>
      <c r="B93" s="88">
        <v>9</v>
      </c>
      <c r="C93" s="98" t="s">
        <v>170</v>
      </c>
      <c r="D93" s="82"/>
      <c r="E93" s="82">
        <v>32495</v>
      </c>
      <c r="F93" s="91">
        <v>40210</v>
      </c>
      <c r="G93" s="91">
        <v>40210</v>
      </c>
      <c r="H93" s="91"/>
      <c r="I93" s="103" t="s">
        <v>39</v>
      </c>
      <c r="J93" s="302" t="s">
        <v>1058</v>
      </c>
      <c r="K93" s="94"/>
      <c r="L93" s="103"/>
      <c r="M93" s="103"/>
      <c r="N93" s="59"/>
      <c r="O93" s="106" t="s">
        <v>45</v>
      </c>
      <c r="P93" s="95"/>
      <c r="Q93" s="103" t="s">
        <v>31</v>
      </c>
      <c r="R93" s="103"/>
      <c r="S93" s="92"/>
      <c r="T93" s="103"/>
      <c r="U93" s="103"/>
      <c r="V93" s="103"/>
      <c r="W93" s="92"/>
      <c r="X93" s="168"/>
      <c r="Y93" s="97"/>
      <c r="Z93" s="112"/>
      <c r="AA93" s="40"/>
    </row>
    <row r="94" spans="1:27" ht="18" customHeight="1">
      <c r="A94" s="87">
        <f>IF(I94="","",MAX($A$11:A93)+1)</f>
        <v>77</v>
      </c>
      <c r="B94" s="88">
        <v>10</v>
      </c>
      <c r="C94" s="298" t="s">
        <v>164</v>
      </c>
      <c r="D94" s="85">
        <v>24115</v>
      </c>
      <c r="E94" s="90"/>
      <c r="F94" s="91" t="s">
        <v>867</v>
      </c>
      <c r="G94" s="91" t="s">
        <v>867</v>
      </c>
      <c r="H94" s="91" t="s">
        <v>867</v>
      </c>
      <c r="I94" s="92" t="s">
        <v>12</v>
      </c>
      <c r="J94" s="93">
        <v>1007</v>
      </c>
      <c r="K94" s="94"/>
      <c r="L94" s="92"/>
      <c r="M94" s="92"/>
      <c r="N94" s="59"/>
      <c r="O94" s="92" t="s">
        <v>15</v>
      </c>
      <c r="P94" s="82"/>
      <c r="Q94" s="88" t="s">
        <v>34</v>
      </c>
      <c r="R94" s="88"/>
      <c r="S94" s="92"/>
      <c r="T94" s="88"/>
      <c r="U94" s="88"/>
      <c r="V94" s="88"/>
      <c r="W94" s="92"/>
      <c r="X94" s="168"/>
      <c r="Y94" s="97"/>
      <c r="Z94" s="112"/>
      <c r="AA94" s="40"/>
    </row>
    <row r="95" spans="1:27" ht="18" customHeight="1">
      <c r="A95" s="87">
        <f>IF(I95="","",MAX($A$11:A94)+1)</f>
        <v>78</v>
      </c>
      <c r="B95" s="88">
        <v>11</v>
      </c>
      <c r="C95" s="98" t="s">
        <v>716</v>
      </c>
      <c r="D95" s="85">
        <v>32417</v>
      </c>
      <c r="E95" s="90"/>
      <c r="F95" s="91">
        <v>42156</v>
      </c>
      <c r="G95" s="91">
        <v>42156</v>
      </c>
      <c r="H95" s="91"/>
      <c r="I95" s="92" t="s">
        <v>12</v>
      </c>
      <c r="J95" s="93">
        <v>16119</v>
      </c>
      <c r="K95" s="94"/>
      <c r="L95" s="92"/>
      <c r="M95" s="92"/>
      <c r="N95" s="59"/>
      <c r="O95" s="92" t="s">
        <v>45</v>
      </c>
      <c r="P95" s="82"/>
      <c r="Q95" s="88" t="s">
        <v>587</v>
      </c>
      <c r="R95" s="88"/>
      <c r="S95" s="92"/>
      <c r="T95" s="88"/>
      <c r="U95" s="88"/>
      <c r="V95" s="88"/>
      <c r="W95" s="92"/>
      <c r="X95" s="168"/>
      <c r="Y95" s="97"/>
      <c r="Z95" s="112"/>
      <c r="AA95" s="40"/>
    </row>
    <row r="96" spans="1:27" ht="18" customHeight="1">
      <c r="A96" s="87">
        <f>IF(I96="","",MAX($A$11:A95)+1)</f>
        <v>79</v>
      </c>
      <c r="B96" s="88">
        <v>12</v>
      </c>
      <c r="C96" s="98" t="s">
        <v>482</v>
      </c>
      <c r="D96" s="84">
        <v>30624</v>
      </c>
      <c r="E96" s="82"/>
      <c r="F96" s="91">
        <v>41061</v>
      </c>
      <c r="G96" s="91">
        <v>41061</v>
      </c>
      <c r="H96" s="91"/>
      <c r="I96" s="92" t="s">
        <v>12</v>
      </c>
      <c r="J96" s="93">
        <v>13095</v>
      </c>
      <c r="K96" s="94"/>
      <c r="L96" s="92"/>
      <c r="M96" s="92"/>
      <c r="N96" s="59"/>
      <c r="O96" s="106" t="s">
        <v>45</v>
      </c>
      <c r="P96" s="95"/>
      <c r="Q96" s="92" t="s">
        <v>31</v>
      </c>
      <c r="R96" s="92"/>
      <c r="S96" s="92"/>
      <c r="T96" s="100"/>
      <c r="U96" s="101"/>
      <c r="V96" s="101"/>
      <c r="W96" s="92"/>
      <c r="X96" s="168"/>
      <c r="Y96" s="97"/>
      <c r="Z96" s="112"/>
      <c r="AA96" s="40"/>
    </row>
    <row r="97" spans="1:27" ht="18" customHeight="1">
      <c r="A97" s="87">
        <f>IF(I97="","",MAX($A$11:A96)+1)</f>
        <v>80</v>
      </c>
      <c r="B97" s="88">
        <v>13</v>
      </c>
      <c r="C97" s="98" t="s">
        <v>831</v>
      </c>
      <c r="D97" s="84"/>
      <c r="E97" s="82">
        <v>28080</v>
      </c>
      <c r="F97" s="91" t="e">
        <v>#N/A</v>
      </c>
      <c r="G97" s="91">
        <v>42248</v>
      </c>
      <c r="H97" s="91"/>
      <c r="I97" s="92" t="s">
        <v>12</v>
      </c>
      <c r="J97" s="93">
        <v>1003</v>
      </c>
      <c r="K97" s="94"/>
      <c r="L97" s="92"/>
      <c r="M97" s="92"/>
      <c r="N97" s="59"/>
      <c r="O97" s="106" t="s">
        <v>45</v>
      </c>
      <c r="P97" s="95"/>
      <c r="Q97" s="92" t="s">
        <v>31</v>
      </c>
      <c r="R97" s="92"/>
      <c r="S97" s="92"/>
      <c r="T97" s="100"/>
      <c r="U97" s="101"/>
      <c r="V97" s="101"/>
      <c r="W97" s="92"/>
      <c r="X97" s="168"/>
      <c r="Y97" s="97"/>
      <c r="Z97" s="112"/>
      <c r="AA97" s="40"/>
    </row>
    <row r="98" spans="1:27" ht="18" customHeight="1">
      <c r="A98" s="87">
        <f>IF(I98="","",MAX($A$11:A97)+1)</f>
        <v>81</v>
      </c>
      <c r="B98" s="88">
        <v>14</v>
      </c>
      <c r="C98" s="98" t="s">
        <v>924</v>
      </c>
      <c r="D98" s="84">
        <v>33164</v>
      </c>
      <c r="E98" s="82"/>
      <c r="F98" s="91"/>
      <c r="G98" s="91">
        <v>42339</v>
      </c>
      <c r="H98" s="91"/>
      <c r="I98" s="92" t="s">
        <v>12</v>
      </c>
      <c r="J98" s="93">
        <v>1003</v>
      </c>
      <c r="K98" s="94"/>
      <c r="L98" s="92"/>
      <c r="M98" s="92"/>
      <c r="N98" s="59"/>
      <c r="O98" s="106" t="s">
        <v>45</v>
      </c>
      <c r="P98" s="95"/>
      <c r="Q98" s="92" t="s">
        <v>31</v>
      </c>
      <c r="R98" s="92"/>
      <c r="S98" s="92"/>
      <c r="T98" s="100"/>
      <c r="U98" s="101"/>
      <c r="V98" s="101"/>
      <c r="W98" s="92"/>
      <c r="X98" s="168"/>
      <c r="Y98" s="97"/>
      <c r="Z98" s="112"/>
      <c r="AA98" s="40"/>
    </row>
    <row r="99" spans="1:27" ht="18" customHeight="1">
      <c r="A99" s="87">
        <f>IF(I99="","",MAX($A$11:A98)+1)</f>
        <v>82</v>
      </c>
      <c r="B99" s="88">
        <v>15</v>
      </c>
      <c r="C99" s="109" t="s">
        <v>64</v>
      </c>
      <c r="D99" s="84">
        <v>28014</v>
      </c>
      <c r="E99" s="90"/>
      <c r="F99" s="91">
        <v>40544</v>
      </c>
      <c r="G99" s="91">
        <v>40544</v>
      </c>
      <c r="H99" s="91"/>
      <c r="I99" s="108" t="s">
        <v>12</v>
      </c>
      <c r="J99" s="93">
        <v>1007</v>
      </c>
      <c r="K99" s="94"/>
      <c r="L99" s="92"/>
      <c r="M99" s="92"/>
      <c r="N99" s="59"/>
      <c r="O99" s="106" t="s">
        <v>45</v>
      </c>
      <c r="P99" s="108"/>
      <c r="Q99" s="108" t="s">
        <v>31</v>
      </c>
      <c r="R99" s="108"/>
      <c r="S99" s="92"/>
      <c r="T99" s="100"/>
      <c r="U99" s="101"/>
      <c r="V99" s="101"/>
      <c r="W99" s="92"/>
      <c r="X99" s="168"/>
      <c r="Y99" s="97"/>
      <c r="Z99" s="112"/>
      <c r="AA99" s="40"/>
    </row>
    <row r="100" spans="1:27" ht="18" customHeight="1">
      <c r="A100" s="87">
        <f>IF(I100="","",MAX($A$11:A99)+1)</f>
        <v>83</v>
      </c>
      <c r="B100" s="88">
        <v>16</v>
      </c>
      <c r="C100" s="98" t="s">
        <v>725</v>
      </c>
      <c r="D100" s="85">
        <v>31546</v>
      </c>
      <c r="E100" s="90"/>
      <c r="F100" s="91" t="e">
        <v>#N/A</v>
      </c>
      <c r="G100" s="91">
        <v>42186</v>
      </c>
      <c r="H100" s="91">
        <v>42491</v>
      </c>
      <c r="I100" s="92" t="s">
        <v>12</v>
      </c>
      <c r="J100" s="93">
        <v>1003</v>
      </c>
      <c r="K100" s="94"/>
      <c r="L100" s="92"/>
      <c r="M100" s="92"/>
      <c r="N100" s="59"/>
      <c r="O100" s="92" t="s">
        <v>15</v>
      </c>
      <c r="P100" s="82" t="s">
        <v>939</v>
      </c>
      <c r="Q100" s="82" t="s">
        <v>745</v>
      </c>
      <c r="R100" s="82"/>
      <c r="S100" s="92"/>
      <c r="T100" s="88"/>
      <c r="U100" s="88"/>
      <c r="V100" s="88"/>
      <c r="W100" s="92"/>
      <c r="X100" s="168"/>
      <c r="Y100" s="97"/>
      <c r="Z100" s="112"/>
      <c r="AA100" s="40"/>
    </row>
    <row r="101" spans="1:27" ht="18" customHeight="1">
      <c r="A101" s="87">
        <f>IF(I101="","",MAX($A$11:A100)+1)</f>
        <v>84</v>
      </c>
      <c r="B101" s="88">
        <v>17</v>
      </c>
      <c r="C101" s="98" t="s">
        <v>110</v>
      </c>
      <c r="D101" s="85">
        <v>26935</v>
      </c>
      <c r="E101" s="90"/>
      <c r="F101" s="91">
        <v>37408</v>
      </c>
      <c r="G101" s="91">
        <v>37408</v>
      </c>
      <c r="H101" s="91"/>
      <c r="I101" s="92" t="s">
        <v>12</v>
      </c>
      <c r="J101" s="93">
        <v>13095</v>
      </c>
      <c r="K101" s="94"/>
      <c r="L101" s="92"/>
      <c r="M101" s="92"/>
      <c r="N101" s="59"/>
      <c r="O101" s="106" t="s">
        <v>45</v>
      </c>
      <c r="P101" s="88"/>
      <c r="Q101" s="96" t="s">
        <v>31</v>
      </c>
      <c r="R101" s="96"/>
      <c r="S101" s="92"/>
      <c r="T101" s="100"/>
      <c r="U101" s="101"/>
      <c r="V101" s="101"/>
      <c r="W101" s="92"/>
      <c r="X101" s="168"/>
      <c r="Y101" s="97"/>
      <c r="Z101" s="112"/>
      <c r="AA101" s="40"/>
    </row>
    <row r="102" spans="1:27" ht="18" customHeight="1">
      <c r="A102" s="87">
        <f>IF(I102="","",MAX($A$11:A101)+1)</f>
        <v>85</v>
      </c>
      <c r="B102" s="88">
        <v>18</v>
      </c>
      <c r="C102" s="118" t="s">
        <v>112</v>
      </c>
      <c r="D102" s="85">
        <v>30204</v>
      </c>
      <c r="E102" s="90"/>
      <c r="F102" s="91"/>
      <c r="G102" s="91">
        <v>40452</v>
      </c>
      <c r="H102" s="91"/>
      <c r="I102" s="106" t="s">
        <v>12</v>
      </c>
      <c r="J102" s="93">
        <v>1007</v>
      </c>
      <c r="K102" s="94"/>
      <c r="L102" s="92"/>
      <c r="M102" s="92"/>
      <c r="N102" s="59"/>
      <c r="O102" s="106" t="s">
        <v>45</v>
      </c>
      <c r="P102" s="106"/>
      <c r="Q102" s="92" t="s">
        <v>48</v>
      </c>
      <c r="R102" s="92"/>
      <c r="S102" s="92"/>
      <c r="T102" s="92"/>
      <c r="U102" s="92"/>
      <c r="V102" s="92"/>
      <c r="W102" s="92"/>
      <c r="X102" s="168"/>
      <c r="Y102" s="97"/>
      <c r="Z102" s="112"/>
      <c r="AA102" s="40"/>
    </row>
    <row r="103" spans="1:27" ht="18" customHeight="1">
      <c r="A103" s="87">
        <f>IF(I103="","",MAX($A$11:A102)+1)</f>
        <v>86</v>
      </c>
      <c r="B103" s="88">
        <v>19</v>
      </c>
      <c r="C103" s="118" t="s">
        <v>113</v>
      </c>
      <c r="D103" s="120"/>
      <c r="E103" s="85">
        <v>32982</v>
      </c>
      <c r="F103" s="91">
        <v>40969</v>
      </c>
      <c r="G103" s="91">
        <v>40969</v>
      </c>
      <c r="H103" s="91"/>
      <c r="I103" s="103" t="s">
        <v>206</v>
      </c>
      <c r="J103" s="93">
        <v>1007</v>
      </c>
      <c r="K103" s="94"/>
      <c r="L103" s="92"/>
      <c r="M103" s="92"/>
      <c r="N103" s="59"/>
      <c r="O103" s="106" t="s">
        <v>45</v>
      </c>
      <c r="P103" s="106"/>
      <c r="Q103" s="92" t="s">
        <v>48</v>
      </c>
      <c r="R103" s="92"/>
      <c r="S103" s="92"/>
      <c r="T103" s="92"/>
      <c r="U103" s="92"/>
      <c r="V103" s="92"/>
      <c r="W103" s="92"/>
      <c r="X103" s="168"/>
      <c r="Y103" s="97"/>
      <c r="Z103" s="112"/>
      <c r="AA103" s="40"/>
    </row>
    <row r="104" spans="1:27" ht="18" customHeight="1">
      <c r="A104" s="87">
        <f>IF(I104="","",MAX($A$11:A103)+1)</f>
        <v>87</v>
      </c>
      <c r="B104" s="88">
        <v>20</v>
      </c>
      <c r="C104" s="102" t="s">
        <v>115</v>
      </c>
      <c r="D104" s="85"/>
      <c r="E104" s="85">
        <v>32230</v>
      </c>
      <c r="F104" s="91"/>
      <c r="G104" s="91">
        <v>39952</v>
      </c>
      <c r="H104" s="91"/>
      <c r="I104" s="92" t="s">
        <v>12</v>
      </c>
      <c r="J104" s="93">
        <v>1007</v>
      </c>
      <c r="K104" s="94"/>
      <c r="L104" s="92"/>
      <c r="M104" s="92"/>
      <c r="N104" s="59"/>
      <c r="O104" s="106" t="s">
        <v>45</v>
      </c>
      <c r="P104" s="95"/>
      <c r="Q104" s="92" t="s">
        <v>48</v>
      </c>
      <c r="R104" s="92"/>
      <c r="S104" s="92"/>
      <c r="T104" s="92"/>
      <c r="U104" s="92"/>
      <c r="V104" s="92"/>
      <c r="W104" s="92"/>
      <c r="X104" s="168"/>
      <c r="Y104" s="97"/>
      <c r="Z104" s="112"/>
      <c r="AA104" s="40"/>
    </row>
    <row r="105" spans="1:27" ht="18" customHeight="1">
      <c r="A105" s="87">
        <f>IF(I105="","",MAX($A$11:A104)+1)</f>
        <v>88</v>
      </c>
      <c r="B105" s="88">
        <v>21</v>
      </c>
      <c r="C105" s="109" t="s">
        <v>108</v>
      </c>
      <c r="D105" s="90"/>
      <c r="E105" s="90">
        <v>30093</v>
      </c>
      <c r="F105" s="91">
        <v>39083</v>
      </c>
      <c r="G105" s="91">
        <v>39083</v>
      </c>
      <c r="H105" s="91"/>
      <c r="I105" s="108" t="s">
        <v>12</v>
      </c>
      <c r="J105" s="93">
        <v>1007</v>
      </c>
      <c r="K105" s="94"/>
      <c r="L105" s="96"/>
      <c r="M105" s="96"/>
      <c r="N105" s="59"/>
      <c r="O105" s="106" t="s">
        <v>45</v>
      </c>
      <c r="P105" s="108"/>
      <c r="Q105" s="108" t="s">
        <v>31</v>
      </c>
      <c r="R105" s="108"/>
      <c r="S105" s="92"/>
      <c r="T105" s="100"/>
      <c r="U105" s="101"/>
      <c r="V105" s="101"/>
      <c r="W105" s="92"/>
      <c r="X105" s="168"/>
      <c r="Y105" s="97"/>
      <c r="Z105" s="112"/>
      <c r="AA105" s="40"/>
    </row>
    <row r="106" spans="1:27" ht="18" customHeight="1">
      <c r="A106" s="87">
        <f>IF(I106="","",MAX($A$11:A105)+1)</f>
        <v>89</v>
      </c>
      <c r="B106" s="88">
        <v>22</v>
      </c>
      <c r="C106" s="98" t="s">
        <v>122</v>
      </c>
      <c r="D106" s="85"/>
      <c r="E106" s="85">
        <v>31015</v>
      </c>
      <c r="F106" s="91">
        <v>41609</v>
      </c>
      <c r="G106" s="91">
        <v>41609</v>
      </c>
      <c r="H106" s="91"/>
      <c r="I106" s="92" t="s">
        <v>12</v>
      </c>
      <c r="J106" s="93">
        <v>1007</v>
      </c>
      <c r="K106" s="94"/>
      <c r="L106" s="92"/>
      <c r="M106" s="92"/>
      <c r="N106" s="59"/>
      <c r="O106" s="106" t="s">
        <v>45</v>
      </c>
      <c r="P106" s="81"/>
      <c r="Q106" s="96" t="s">
        <v>48</v>
      </c>
      <c r="R106" s="96"/>
      <c r="S106" s="92"/>
      <c r="T106" s="96"/>
      <c r="U106" s="96"/>
      <c r="V106" s="96"/>
      <c r="W106" s="92"/>
      <c r="X106" s="168"/>
      <c r="Y106" s="97"/>
      <c r="Z106" s="112"/>
      <c r="AA106" s="40"/>
    </row>
    <row r="107" spans="1:27" ht="18" customHeight="1">
      <c r="A107" s="87">
        <f>IF(I107="","",MAX($A$11:A106)+1)</f>
        <v>90</v>
      </c>
      <c r="B107" s="88">
        <v>23</v>
      </c>
      <c r="C107" s="102" t="s">
        <v>96</v>
      </c>
      <c r="D107" s="85">
        <v>24847</v>
      </c>
      <c r="E107" s="90"/>
      <c r="F107" s="91"/>
      <c r="G107" s="91">
        <v>32203</v>
      </c>
      <c r="H107" s="91">
        <v>32203</v>
      </c>
      <c r="I107" s="92" t="s">
        <v>12</v>
      </c>
      <c r="J107" s="93">
        <v>1010</v>
      </c>
      <c r="K107" s="94"/>
      <c r="L107" s="101"/>
      <c r="M107" s="101"/>
      <c r="N107" s="59"/>
      <c r="O107" s="92" t="s">
        <v>15</v>
      </c>
      <c r="P107" s="113"/>
      <c r="Q107" s="92" t="s">
        <v>31</v>
      </c>
      <c r="R107" s="92"/>
      <c r="S107" s="92"/>
      <c r="T107" s="100"/>
      <c r="U107" s="101"/>
      <c r="V107" s="101"/>
      <c r="W107" s="92"/>
      <c r="X107" s="168"/>
      <c r="Y107" s="97"/>
      <c r="Z107" s="112"/>
      <c r="AA107" s="40"/>
    </row>
    <row r="108" spans="1:27" ht="18" customHeight="1">
      <c r="A108" s="87">
        <f>IF(I108="","",MAX($A$11:A107)+1)</f>
      </c>
      <c r="B108" s="181">
        <v>7</v>
      </c>
      <c r="C108" s="203" t="s">
        <v>1141</v>
      </c>
      <c r="D108" s="193"/>
      <c r="E108" s="194"/>
      <c r="F108" s="91"/>
      <c r="G108" s="185"/>
      <c r="H108" s="185"/>
      <c r="I108" s="186"/>
      <c r="J108" s="187"/>
      <c r="K108" s="188"/>
      <c r="L108" s="186"/>
      <c r="M108" s="186"/>
      <c r="N108" s="189"/>
      <c r="O108" s="195"/>
      <c r="P108" s="196"/>
      <c r="Q108" s="196"/>
      <c r="R108" s="196"/>
      <c r="S108" s="186"/>
      <c r="T108" s="197"/>
      <c r="U108" s="198"/>
      <c r="V108" s="198"/>
      <c r="W108" s="186"/>
      <c r="X108" s="191"/>
      <c r="Y108" s="192"/>
      <c r="Z108" s="244"/>
      <c r="AA108" s="40"/>
    </row>
    <row r="109" spans="1:27" ht="18" customHeight="1">
      <c r="A109" s="87">
        <f>IF(I109="","",MAX($A$11:A108)+1)</f>
        <v>91</v>
      </c>
      <c r="B109" s="88">
        <v>1</v>
      </c>
      <c r="C109" s="102" t="s">
        <v>988</v>
      </c>
      <c r="D109" s="82"/>
      <c r="E109" s="82">
        <v>25877</v>
      </c>
      <c r="F109" s="91">
        <v>34455</v>
      </c>
      <c r="G109" s="91">
        <v>34455</v>
      </c>
      <c r="H109" s="91" t="s">
        <v>846</v>
      </c>
      <c r="I109" s="92" t="s">
        <v>12</v>
      </c>
      <c r="J109" s="93" t="s">
        <v>973</v>
      </c>
      <c r="K109" s="94" t="s">
        <v>14</v>
      </c>
      <c r="L109" s="6" t="s">
        <v>569</v>
      </c>
      <c r="M109" s="6" t="s">
        <v>1276</v>
      </c>
      <c r="N109" s="59">
        <v>42020</v>
      </c>
      <c r="O109" s="92" t="s">
        <v>15</v>
      </c>
      <c r="P109" s="95" t="s">
        <v>930</v>
      </c>
      <c r="Q109" s="95" t="s">
        <v>558</v>
      </c>
      <c r="R109" s="103">
        <v>2016</v>
      </c>
      <c r="S109" s="92"/>
      <c r="T109" s="100"/>
      <c r="U109" s="101"/>
      <c r="V109" s="101"/>
      <c r="W109" s="92" t="s">
        <v>17</v>
      </c>
      <c r="X109" s="168" t="s">
        <v>699</v>
      </c>
      <c r="Y109" s="97" t="s">
        <v>1138</v>
      </c>
      <c r="Z109" s="112"/>
      <c r="AA109" s="40"/>
    </row>
    <row r="110" spans="1:27" ht="18" customHeight="1">
      <c r="A110" s="87">
        <f>IF(I110="","",MAX($A$11:A109)+1)</f>
        <v>92</v>
      </c>
      <c r="B110" s="88">
        <v>2</v>
      </c>
      <c r="C110" s="98" t="s">
        <v>177</v>
      </c>
      <c r="D110" s="82"/>
      <c r="E110" s="82">
        <v>30087</v>
      </c>
      <c r="F110" s="91">
        <v>38869</v>
      </c>
      <c r="G110" s="91">
        <v>38869</v>
      </c>
      <c r="H110" s="91" t="s">
        <v>869</v>
      </c>
      <c r="I110" s="92" t="s">
        <v>12</v>
      </c>
      <c r="J110" s="93" t="s">
        <v>975</v>
      </c>
      <c r="K110" s="94" t="s">
        <v>14</v>
      </c>
      <c r="L110" s="92" t="s">
        <v>1001</v>
      </c>
      <c r="M110" s="92"/>
      <c r="N110" s="59" t="s">
        <v>747</v>
      </c>
      <c r="O110" s="92" t="s">
        <v>15</v>
      </c>
      <c r="P110" s="88" t="s">
        <v>930</v>
      </c>
      <c r="Q110" s="88" t="s">
        <v>16</v>
      </c>
      <c r="R110" s="88"/>
      <c r="S110" s="92"/>
      <c r="T110" s="100"/>
      <c r="U110" s="101"/>
      <c r="V110" s="101"/>
      <c r="W110" s="92" t="s">
        <v>94</v>
      </c>
      <c r="X110" s="168" t="s">
        <v>698</v>
      </c>
      <c r="Y110" s="97" t="s">
        <v>729</v>
      </c>
      <c r="Z110" s="112"/>
      <c r="AA110" s="40"/>
    </row>
    <row r="111" spans="1:27" ht="18" customHeight="1">
      <c r="A111" s="87">
        <f>IF(I111="","",MAX($A$11:A110)+1)</f>
        <v>93</v>
      </c>
      <c r="B111" s="88">
        <v>3</v>
      </c>
      <c r="C111" s="98" t="s">
        <v>450</v>
      </c>
      <c r="D111" s="85">
        <v>31255</v>
      </c>
      <c r="E111" s="90"/>
      <c r="F111" s="91">
        <v>41214</v>
      </c>
      <c r="G111" s="91">
        <v>41214</v>
      </c>
      <c r="H111" s="91">
        <v>42339</v>
      </c>
      <c r="I111" s="92" t="s">
        <v>12</v>
      </c>
      <c r="J111" s="93">
        <v>1003</v>
      </c>
      <c r="K111" s="94"/>
      <c r="L111" s="92"/>
      <c r="M111" s="92"/>
      <c r="N111" s="59"/>
      <c r="O111" s="106" t="s">
        <v>15</v>
      </c>
      <c r="P111" s="95" t="s">
        <v>1162</v>
      </c>
      <c r="Q111" s="88" t="s">
        <v>745</v>
      </c>
      <c r="R111" s="88"/>
      <c r="S111" s="92"/>
      <c r="T111" s="100"/>
      <c r="U111" s="101"/>
      <c r="V111" s="101"/>
      <c r="W111" s="125" t="s">
        <v>662</v>
      </c>
      <c r="X111" s="168"/>
      <c r="Y111" s="97"/>
      <c r="Z111" s="112"/>
      <c r="AA111" s="40"/>
    </row>
    <row r="112" spans="1:27" ht="18" customHeight="1">
      <c r="A112" s="87">
        <f>IF(I112="","",MAX($A$11:A111)+1)</f>
        <v>94</v>
      </c>
      <c r="B112" s="88">
        <v>4</v>
      </c>
      <c r="C112" s="109" t="s">
        <v>181</v>
      </c>
      <c r="D112" s="90"/>
      <c r="E112" s="85">
        <v>28775</v>
      </c>
      <c r="F112" s="91"/>
      <c r="G112" s="91">
        <v>40308</v>
      </c>
      <c r="H112" s="91"/>
      <c r="I112" s="108" t="s">
        <v>12</v>
      </c>
      <c r="J112" s="93">
        <v>1003</v>
      </c>
      <c r="K112" s="94"/>
      <c r="L112" s="92"/>
      <c r="M112" s="92"/>
      <c r="N112" s="59"/>
      <c r="O112" s="106" t="s">
        <v>45</v>
      </c>
      <c r="P112" s="108"/>
      <c r="Q112" s="108" t="s">
        <v>31</v>
      </c>
      <c r="R112" s="108"/>
      <c r="S112" s="92"/>
      <c r="T112" s="100"/>
      <c r="U112" s="101"/>
      <c r="V112" s="101"/>
      <c r="W112" s="92"/>
      <c r="X112" s="168"/>
      <c r="Y112" s="97"/>
      <c r="Z112" s="112"/>
      <c r="AA112" s="40"/>
    </row>
    <row r="113" spans="1:27" ht="18" customHeight="1">
      <c r="A113" s="87">
        <f>IF(I113="","",MAX($A$11:A112)+1)</f>
        <v>95</v>
      </c>
      <c r="B113" s="88">
        <v>5</v>
      </c>
      <c r="C113" s="105" t="s">
        <v>184</v>
      </c>
      <c r="D113" s="82"/>
      <c r="E113" s="84">
        <v>32374</v>
      </c>
      <c r="F113" s="91">
        <v>41000</v>
      </c>
      <c r="G113" s="91">
        <v>41000</v>
      </c>
      <c r="H113" s="91"/>
      <c r="I113" s="92" t="s">
        <v>12</v>
      </c>
      <c r="J113" s="93">
        <v>1003</v>
      </c>
      <c r="K113" s="94"/>
      <c r="L113" s="92"/>
      <c r="M113" s="92"/>
      <c r="N113" s="59"/>
      <c r="O113" s="106" t="s">
        <v>45</v>
      </c>
      <c r="P113" s="107"/>
      <c r="Q113" s="88" t="s">
        <v>745</v>
      </c>
      <c r="R113" s="88"/>
      <c r="S113" s="92"/>
      <c r="T113" s="100"/>
      <c r="U113" s="101"/>
      <c r="V113" s="101"/>
      <c r="W113" s="92"/>
      <c r="X113" s="168"/>
      <c r="Y113" s="97"/>
      <c r="Z113" s="112"/>
      <c r="AA113" s="40"/>
    </row>
    <row r="114" spans="1:27" ht="18" customHeight="1">
      <c r="A114" s="87">
        <f>IF(I114="","",MAX($A$11:A113)+1)</f>
        <v>96</v>
      </c>
      <c r="B114" s="88">
        <v>6</v>
      </c>
      <c r="C114" s="105" t="s">
        <v>185</v>
      </c>
      <c r="D114" s="84">
        <v>28273</v>
      </c>
      <c r="E114" s="117"/>
      <c r="F114" s="91"/>
      <c r="G114" s="91">
        <v>37742</v>
      </c>
      <c r="H114" s="91"/>
      <c r="I114" s="92" t="s">
        <v>12</v>
      </c>
      <c r="J114" s="93">
        <v>1003</v>
      </c>
      <c r="K114" s="94"/>
      <c r="L114" s="92"/>
      <c r="M114" s="92"/>
      <c r="N114" s="59"/>
      <c r="O114" s="88" t="s">
        <v>45</v>
      </c>
      <c r="P114" s="107"/>
      <c r="Q114" s="88" t="s">
        <v>745</v>
      </c>
      <c r="R114" s="88"/>
      <c r="S114" s="92"/>
      <c r="T114" s="100"/>
      <c r="U114" s="101"/>
      <c r="V114" s="101"/>
      <c r="W114" s="92"/>
      <c r="X114" s="168"/>
      <c r="Y114" s="97"/>
      <c r="Z114" s="112"/>
      <c r="AA114" s="40"/>
    </row>
    <row r="115" spans="1:27" ht="18" customHeight="1">
      <c r="A115" s="87">
        <f>IF(I115="","",MAX($A$11:A114)+1)</f>
        <v>97</v>
      </c>
      <c r="B115" s="88">
        <v>7</v>
      </c>
      <c r="C115" s="105" t="s">
        <v>179</v>
      </c>
      <c r="D115" s="85">
        <v>30626</v>
      </c>
      <c r="E115" s="117"/>
      <c r="F115" s="91">
        <v>39569</v>
      </c>
      <c r="G115" s="91">
        <v>39569</v>
      </c>
      <c r="H115" s="91"/>
      <c r="I115" s="92" t="s">
        <v>12</v>
      </c>
      <c r="J115" s="93">
        <v>1003</v>
      </c>
      <c r="K115" s="94"/>
      <c r="L115" s="92"/>
      <c r="M115" s="92"/>
      <c r="N115" s="59"/>
      <c r="O115" s="106" t="s">
        <v>45</v>
      </c>
      <c r="P115" s="107"/>
      <c r="Q115" s="88" t="s">
        <v>745</v>
      </c>
      <c r="R115" s="88"/>
      <c r="S115" s="92"/>
      <c r="T115" s="100"/>
      <c r="U115" s="101"/>
      <c r="V115" s="101"/>
      <c r="W115" s="92"/>
      <c r="X115" s="168"/>
      <c r="Y115" s="97"/>
      <c r="Z115" s="112"/>
      <c r="AA115" s="40"/>
    </row>
    <row r="116" spans="1:27" s="43" customFormat="1" ht="18" customHeight="1">
      <c r="A116" s="87">
        <f>IF(I116="","",MAX($A$11:A115)+1)</f>
        <v>98</v>
      </c>
      <c r="B116" s="88">
        <v>8</v>
      </c>
      <c r="C116" s="137" t="s">
        <v>472</v>
      </c>
      <c r="D116" s="82"/>
      <c r="E116" s="82">
        <v>30411</v>
      </c>
      <c r="F116" s="91" t="e">
        <v>#N/A</v>
      </c>
      <c r="G116" s="91">
        <v>38718</v>
      </c>
      <c r="H116" s="91" t="s">
        <v>860</v>
      </c>
      <c r="I116" s="103" t="s">
        <v>39</v>
      </c>
      <c r="J116" s="93" t="s">
        <v>975</v>
      </c>
      <c r="K116" s="94" t="s">
        <v>14</v>
      </c>
      <c r="L116" s="92"/>
      <c r="M116" s="92"/>
      <c r="N116" s="59"/>
      <c r="O116" s="92" t="s">
        <v>15</v>
      </c>
      <c r="P116" s="112" t="s">
        <v>1163</v>
      </c>
      <c r="Q116" s="92" t="s">
        <v>16</v>
      </c>
      <c r="R116" s="92"/>
      <c r="S116" s="92" t="s">
        <v>737</v>
      </c>
      <c r="T116" s="97"/>
      <c r="U116" s="101" t="s">
        <v>821</v>
      </c>
      <c r="V116" s="101"/>
      <c r="W116" s="104" t="s">
        <v>663</v>
      </c>
      <c r="X116" s="168" t="s">
        <v>703</v>
      </c>
      <c r="Y116" s="97"/>
      <c r="Z116" s="112"/>
      <c r="AA116" s="40"/>
    </row>
    <row r="117" spans="1:27" ht="18" customHeight="1">
      <c r="A117" s="87">
        <f>IF(I117="","",MAX($A$11:A116)+1)</f>
      </c>
      <c r="B117" s="181">
        <v>8</v>
      </c>
      <c r="C117" s="199" t="s">
        <v>186</v>
      </c>
      <c r="D117" s="183"/>
      <c r="E117" s="183"/>
      <c r="F117" s="91"/>
      <c r="G117" s="185"/>
      <c r="H117" s="185"/>
      <c r="I117" s="186"/>
      <c r="J117" s="187"/>
      <c r="K117" s="188"/>
      <c r="L117" s="186"/>
      <c r="M117" s="186"/>
      <c r="N117" s="189"/>
      <c r="O117" s="195"/>
      <c r="P117" s="204"/>
      <c r="Q117" s="204"/>
      <c r="R117" s="204"/>
      <c r="S117" s="186"/>
      <c r="T117" s="197"/>
      <c r="U117" s="198"/>
      <c r="V117" s="198"/>
      <c r="W117" s="186"/>
      <c r="X117" s="191"/>
      <c r="Y117" s="192"/>
      <c r="Z117" s="244"/>
      <c r="AA117" s="40"/>
    </row>
    <row r="118" spans="1:26" s="40" customFormat="1" ht="18" customHeight="1">
      <c r="A118" s="87">
        <f>IF(I118="","",MAX($A$11:A117)+1)</f>
        <v>99</v>
      </c>
      <c r="B118" s="88">
        <v>1</v>
      </c>
      <c r="C118" s="99" t="s">
        <v>199</v>
      </c>
      <c r="D118" s="85"/>
      <c r="E118" s="82">
        <v>28124</v>
      </c>
      <c r="F118" s="91">
        <v>36220</v>
      </c>
      <c r="G118" s="91">
        <v>36220</v>
      </c>
      <c r="H118" s="91" t="s">
        <v>860</v>
      </c>
      <c r="I118" s="92" t="s">
        <v>12</v>
      </c>
      <c r="J118" s="93" t="s">
        <v>974</v>
      </c>
      <c r="K118" s="94" t="s">
        <v>14</v>
      </c>
      <c r="L118" s="6" t="s">
        <v>567</v>
      </c>
      <c r="M118" s="222" t="s">
        <v>1274</v>
      </c>
      <c r="N118" s="59" t="s">
        <v>749</v>
      </c>
      <c r="O118" s="92" t="s">
        <v>15</v>
      </c>
      <c r="P118" s="95" t="s">
        <v>930</v>
      </c>
      <c r="Q118" s="95" t="s">
        <v>16</v>
      </c>
      <c r="R118" s="92">
        <v>2011</v>
      </c>
      <c r="S118" s="92"/>
      <c r="T118" s="100"/>
      <c r="U118" s="101"/>
      <c r="V118" s="101"/>
      <c r="W118" s="92" t="s">
        <v>28</v>
      </c>
      <c r="X118" s="168" t="s">
        <v>697</v>
      </c>
      <c r="Y118" s="97" t="s">
        <v>1136</v>
      </c>
      <c r="Z118" s="112"/>
    </row>
    <row r="119" spans="1:27" ht="18" customHeight="1">
      <c r="A119" s="87">
        <f>IF(I119="","",MAX($A$11:A118)+1)</f>
        <v>100</v>
      </c>
      <c r="B119" s="88">
        <v>2</v>
      </c>
      <c r="C119" s="102" t="s">
        <v>217</v>
      </c>
      <c r="D119" s="85">
        <v>25427</v>
      </c>
      <c r="E119" s="90"/>
      <c r="F119" s="91">
        <v>35765</v>
      </c>
      <c r="G119" s="91">
        <v>35765</v>
      </c>
      <c r="H119" s="91" t="s">
        <v>854</v>
      </c>
      <c r="I119" s="92" t="s">
        <v>12</v>
      </c>
      <c r="J119" s="93" t="s">
        <v>974</v>
      </c>
      <c r="K119" s="94" t="s">
        <v>14</v>
      </c>
      <c r="L119" s="92" t="s">
        <v>1000</v>
      </c>
      <c r="M119" s="143" t="s">
        <v>1278</v>
      </c>
      <c r="N119" s="59">
        <v>42103</v>
      </c>
      <c r="O119" s="92" t="s">
        <v>15</v>
      </c>
      <c r="P119" s="92" t="s">
        <v>933</v>
      </c>
      <c r="Q119" s="92" t="s">
        <v>16</v>
      </c>
      <c r="R119" s="92">
        <v>2012</v>
      </c>
      <c r="S119" s="92"/>
      <c r="T119" s="100"/>
      <c r="U119" s="101"/>
      <c r="V119" s="101"/>
      <c r="W119" s="92" t="s">
        <v>155</v>
      </c>
      <c r="X119" s="168" t="s">
        <v>697</v>
      </c>
      <c r="Y119" s="97" t="s">
        <v>1135</v>
      </c>
      <c r="Z119" s="112"/>
      <c r="AA119" s="40"/>
    </row>
    <row r="120" spans="1:27" ht="18" customHeight="1">
      <c r="A120" s="87">
        <f>IF(I120="","",MAX($A$11:A119)+1)</f>
        <v>101</v>
      </c>
      <c r="B120" s="88">
        <v>3</v>
      </c>
      <c r="C120" s="102" t="s">
        <v>201</v>
      </c>
      <c r="D120" s="85">
        <v>29637</v>
      </c>
      <c r="E120" s="90"/>
      <c r="F120" s="91">
        <v>37956</v>
      </c>
      <c r="G120" s="91">
        <v>37956</v>
      </c>
      <c r="H120" s="91" t="s">
        <v>860</v>
      </c>
      <c r="I120" s="92" t="s">
        <v>12</v>
      </c>
      <c r="J120" s="93" t="s">
        <v>973</v>
      </c>
      <c r="K120" s="94" t="s">
        <v>14</v>
      </c>
      <c r="L120" s="92" t="s">
        <v>1000</v>
      </c>
      <c r="M120" s="92"/>
      <c r="N120" s="59">
        <v>42103</v>
      </c>
      <c r="O120" s="92" t="s">
        <v>15</v>
      </c>
      <c r="P120" s="95" t="s">
        <v>930</v>
      </c>
      <c r="Q120" s="96" t="s">
        <v>558</v>
      </c>
      <c r="R120" s="96">
        <v>2014</v>
      </c>
      <c r="S120" s="92"/>
      <c r="T120" s="100"/>
      <c r="U120" s="101"/>
      <c r="V120" s="101"/>
      <c r="W120" s="92" t="s">
        <v>202</v>
      </c>
      <c r="X120" s="168" t="s">
        <v>697</v>
      </c>
      <c r="Y120" s="97" t="s">
        <v>1135</v>
      </c>
      <c r="Z120" s="112"/>
      <c r="AA120" s="40"/>
    </row>
    <row r="121" spans="1:27" ht="18" customHeight="1">
      <c r="A121" s="87">
        <f>IF(I121="","",MAX($A$11:A120)+1)</f>
        <v>102</v>
      </c>
      <c r="B121" s="88">
        <v>4</v>
      </c>
      <c r="C121" s="109" t="s">
        <v>545</v>
      </c>
      <c r="D121" s="83">
        <v>19886</v>
      </c>
      <c r="E121" s="90"/>
      <c r="F121" s="91">
        <v>28611</v>
      </c>
      <c r="G121" s="91">
        <v>28611</v>
      </c>
      <c r="H121" s="91">
        <v>28611</v>
      </c>
      <c r="I121" s="108" t="s">
        <v>12</v>
      </c>
      <c r="J121" s="93" t="s">
        <v>973</v>
      </c>
      <c r="K121" s="131" t="s">
        <v>14</v>
      </c>
      <c r="L121" s="101"/>
      <c r="M121" s="101"/>
      <c r="N121" s="59"/>
      <c r="O121" s="108" t="s">
        <v>15</v>
      </c>
      <c r="P121" s="129" t="s">
        <v>944</v>
      </c>
      <c r="Q121" s="95" t="s">
        <v>557</v>
      </c>
      <c r="R121" s="103">
        <v>2002</v>
      </c>
      <c r="S121" s="92"/>
      <c r="T121" s="108"/>
      <c r="U121" s="108"/>
      <c r="V121" s="108"/>
      <c r="W121" s="104" t="s">
        <v>155</v>
      </c>
      <c r="X121" s="168" t="s">
        <v>697</v>
      </c>
      <c r="Y121" s="97" t="s">
        <v>1135</v>
      </c>
      <c r="Z121" s="112"/>
      <c r="AA121" s="40"/>
    </row>
    <row r="122" spans="1:27" ht="18" customHeight="1">
      <c r="A122" s="87">
        <f>IF(I122="","",MAX($A$11:A121)+1)</f>
        <v>103</v>
      </c>
      <c r="B122" s="88">
        <v>5</v>
      </c>
      <c r="C122" s="102" t="s">
        <v>204</v>
      </c>
      <c r="D122" s="85"/>
      <c r="E122" s="82">
        <v>29281</v>
      </c>
      <c r="F122" s="91">
        <v>38718</v>
      </c>
      <c r="G122" s="91">
        <v>38718</v>
      </c>
      <c r="H122" s="91" t="s">
        <v>869</v>
      </c>
      <c r="I122" s="92" t="s">
        <v>12</v>
      </c>
      <c r="J122" s="93" t="s">
        <v>974</v>
      </c>
      <c r="K122" s="94" t="s">
        <v>14</v>
      </c>
      <c r="L122" s="92"/>
      <c r="M122" s="92"/>
      <c r="N122" s="59"/>
      <c r="O122" s="92" t="s">
        <v>15</v>
      </c>
      <c r="P122" s="95" t="s">
        <v>930</v>
      </c>
      <c r="Q122" s="92" t="s">
        <v>16</v>
      </c>
      <c r="R122" s="92">
        <v>2012</v>
      </c>
      <c r="S122" s="92"/>
      <c r="T122" s="100"/>
      <c r="U122" s="101"/>
      <c r="V122" s="101"/>
      <c r="W122" s="92" t="s">
        <v>202</v>
      </c>
      <c r="X122" s="168" t="s">
        <v>697</v>
      </c>
      <c r="Y122" s="97" t="s">
        <v>1135</v>
      </c>
      <c r="Z122" s="112"/>
      <c r="AA122" s="40"/>
    </row>
    <row r="123" spans="1:27" ht="18" customHeight="1">
      <c r="A123" s="87">
        <f>IF(I123="","",MAX($A$11:A122)+1)</f>
        <v>104</v>
      </c>
      <c r="B123" s="88">
        <v>6</v>
      </c>
      <c r="C123" s="102" t="s">
        <v>205</v>
      </c>
      <c r="D123" s="85"/>
      <c r="E123" s="82">
        <v>29922</v>
      </c>
      <c r="F123" s="91">
        <v>38565</v>
      </c>
      <c r="G123" s="91">
        <v>38565</v>
      </c>
      <c r="H123" s="91" t="s">
        <v>869</v>
      </c>
      <c r="I123" s="103" t="s">
        <v>206</v>
      </c>
      <c r="J123" s="93" t="s">
        <v>974</v>
      </c>
      <c r="K123" s="94" t="s">
        <v>14</v>
      </c>
      <c r="L123" s="92" t="s">
        <v>599</v>
      </c>
      <c r="M123" s="92"/>
      <c r="N123" s="59"/>
      <c r="O123" s="92" t="s">
        <v>15</v>
      </c>
      <c r="P123" s="95" t="s">
        <v>930</v>
      </c>
      <c r="Q123" s="92" t="s">
        <v>16</v>
      </c>
      <c r="R123" s="92">
        <v>2012</v>
      </c>
      <c r="S123" s="92"/>
      <c r="T123" s="100"/>
      <c r="U123" s="101"/>
      <c r="V123" s="101"/>
      <c r="W123" s="92" t="s">
        <v>155</v>
      </c>
      <c r="X123" s="168" t="s">
        <v>697</v>
      </c>
      <c r="Y123" s="97" t="s">
        <v>1137</v>
      </c>
      <c r="Z123" s="112"/>
      <c r="AA123" s="40"/>
    </row>
    <row r="124" spans="1:27" ht="18" customHeight="1">
      <c r="A124" s="87">
        <f>IF(I124="","",MAX($A$11:A123)+1)</f>
        <v>105</v>
      </c>
      <c r="B124" s="88">
        <v>7</v>
      </c>
      <c r="C124" s="98" t="s">
        <v>207</v>
      </c>
      <c r="D124" s="133"/>
      <c r="E124" s="82">
        <v>30091</v>
      </c>
      <c r="F124" s="91">
        <v>38231</v>
      </c>
      <c r="G124" s="91">
        <v>38231</v>
      </c>
      <c r="H124" s="91" t="s">
        <v>869</v>
      </c>
      <c r="I124" s="92" t="s">
        <v>12</v>
      </c>
      <c r="J124" s="93" t="s">
        <v>975</v>
      </c>
      <c r="K124" s="94" t="s">
        <v>14</v>
      </c>
      <c r="L124" s="92" t="s">
        <v>465</v>
      </c>
      <c r="M124" s="92" t="s">
        <v>1107</v>
      </c>
      <c r="N124" s="59">
        <v>42103</v>
      </c>
      <c r="O124" s="92" t="s">
        <v>15</v>
      </c>
      <c r="P124" s="95" t="s">
        <v>930</v>
      </c>
      <c r="Q124" s="88" t="s">
        <v>16</v>
      </c>
      <c r="R124" s="92">
        <v>2012</v>
      </c>
      <c r="S124" s="92"/>
      <c r="T124" s="100"/>
      <c r="U124" s="101"/>
      <c r="V124" s="101"/>
      <c r="W124" s="92" t="s">
        <v>202</v>
      </c>
      <c r="X124" s="168" t="s">
        <v>697</v>
      </c>
      <c r="Y124" s="97" t="s">
        <v>1135</v>
      </c>
      <c r="Z124" s="112"/>
      <c r="AA124" s="40"/>
    </row>
    <row r="125" spans="1:27" ht="18" customHeight="1">
      <c r="A125" s="87">
        <f>IF(I125="","",MAX($A$11:A124)+1)</f>
        <v>106</v>
      </c>
      <c r="B125" s="88">
        <v>8</v>
      </c>
      <c r="C125" s="102" t="s">
        <v>218</v>
      </c>
      <c r="D125" s="85">
        <v>23410</v>
      </c>
      <c r="E125" s="117"/>
      <c r="F125" s="134">
        <v>33390</v>
      </c>
      <c r="G125" s="91">
        <v>33390</v>
      </c>
      <c r="H125" s="91">
        <v>33390</v>
      </c>
      <c r="I125" s="92" t="s">
        <v>12</v>
      </c>
      <c r="J125" s="93" t="s">
        <v>974</v>
      </c>
      <c r="K125" s="94" t="s">
        <v>14</v>
      </c>
      <c r="L125" s="92"/>
      <c r="M125" s="92"/>
      <c r="N125" s="59"/>
      <c r="O125" s="92" t="s">
        <v>15</v>
      </c>
      <c r="P125" s="95" t="s">
        <v>930</v>
      </c>
      <c r="Q125" s="92" t="s">
        <v>16</v>
      </c>
      <c r="R125" s="92">
        <v>2005</v>
      </c>
      <c r="S125" s="92"/>
      <c r="T125" s="100"/>
      <c r="U125" s="101"/>
      <c r="V125" s="101"/>
      <c r="W125" s="92" t="s">
        <v>606</v>
      </c>
      <c r="X125" s="168" t="s">
        <v>697</v>
      </c>
      <c r="Y125" s="97" t="s">
        <v>1137</v>
      </c>
      <c r="Z125" s="112"/>
      <c r="AA125" s="40"/>
    </row>
    <row r="126" spans="1:27" ht="18" customHeight="1">
      <c r="A126" s="87">
        <f>IF(I126="","",MAX($A$11:A125)+1)</f>
        <v>107</v>
      </c>
      <c r="B126" s="88">
        <v>9</v>
      </c>
      <c r="C126" s="102" t="s">
        <v>990</v>
      </c>
      <c r="D126" s="124"/>
      <c r="E126" s="82">
        <v>28071</v>
      </c>
      <c r="F126" s="91">
        <v>36130</v>
      </c>
      <c r="G126" s="91">
        <v>36130</v>
      </c>
      <c r="H126" s="91" t="s">
        <v>851</v>
      </c>
      <c r="I126" s="92" t="s">
        <v>12</v>
      </c>
      <c r="J126" s="93" t="s">
        <v>974</v>
      </c>
      <c r="K126" s="94" t="s">
        <v>14</v>
      </c>
      <c r="L126" s="92" t="s">
        <v>599</v>
      </c>
      <c r="M126" s="92"/>
      <c r="N126" s="59">
        <v>42103</v>
      </c>
      <c r="O126" s="92" t="s">
        <v>15</v>
      </c>
      <c r="P126" s="95" t="s">
        <v>930</v>
      </c>
      <c r="Q126" s="92" t="s">
        <v>16</v>
      </c>
      <c r="R126" s="92">
        <v>2013</v>
      </c>
      <c r="S126" s="92"/>
      <c r="T126" s="100"/>
      <c r="U126" s="101"/>
      <c r="V126" s="101"/>
      <c r="W126" s="92" t="s">
        <v>155</v>
      </c>
      <c r="X126" s="168" t="s">
        <v>697</v>
      </c>
      <c r="Y126" s="97" t="s">
        <v>1135</v>
      </c>
      <c r="Z126" s="112"/>
      <c r="AA126" s="40"/>
    </row>
    <row r="127" spans="1:27" s="43" customFormat="1" ht="18" customHeight="1">
      <c r="A127" s="87">
        <f>IF(I127="","",MAX($A$11:A126)+1)</f>
        <v>108</v>
      </c>
      <c r="B127" s="88">
        <v>10</v>
      </c>
      <c r="C127" s="102" t="s">
        <v>198</v>
      </c>
      <c r="D127" s="85">
        <v>29926</v>
      </c>
      <c r="E127" s="90"/>
      <c r="F127" s="91">
        <v>39873</v>
      </c>
      <c r="G127" s="91">
        <v>39873</v>
      </c>
      <c r="H127" s="91">
        <v>39995</v>
      </c>
      <c r="I127" s="92" t="s">
        <v>12</v>
      </c>
      <c r="J127" s="93" t="s">
        <v>975</v>
      </c>
      <c r="K127" s="94" t="s">
        <v>14</v>
      </c>
      <c r="L127" s="92"/>
      <c r="M127" s="92"/>
      <c r="N127" s="59"/>
      <c r="O127" s="92" t="s">
        <v>15</v>
      </c>
      <c r="P127" s="112" t="s">
        <v>940</v>
      </c>
      <c r="Q127" s="92" t="s">
        <v>16</v>
      </c>
      <c r="R127" s="92"/>
      <c r="S127" s="92" t="s">
        <v>737</v>
      </c>
      <c r="T127" s="97"/>
      <c r="U127" s="101" t="s">
        <v>760</v>
      </c>
      <c r="V127" s="101"/>
      <c r="W127" s="104" t="s">
        <v>155</v>
      </c>
      <c r="X127" s="168" t="s">
        <v>697</v>
      </c>
      <c r="Y127" s="97" t="s">
        <v>1135</v>
      </c>
      <c r="Z127" s="112"/>
      <c r="AA127" s="40"/>
    </row>
    <row r="128" spans="1:27" ht="18" customHeight="1">
      <c r="A128" s="87">
        <f>IF(I128="","",MAX($A$11:A127)+1)</f>
        <v>109</v>
      </c>
      <c r="B128" s="88">
        <v>11</v>
      </c>
      <c r="C128" s="102" t="s">
        <v>200</v>
      </c>
      <c r="D128" s="85"/>
      <c r="E128" s="82">
        <v>27984</v>
      </c>
      <c r="F128" s="91">
        <v>36161</v>
      </c>
      <c r="G128" s="91">
        <v>36161</v>
      </c>
      <c r="H128" s="91">
        <v>39083</v>
      </c>
      <c r="I128" s="92" t="s">
        <v>12</v>
      </c>
      <c r="J128" s="93" t="s">
        <v>975</v>
      </c>
      <c r="K128" s="94" t="s">
        <v>14</v>
      </c>
      <c r="L128" s="92"/>
      <c r="M128" s="92"/>
      <c r="N128" s="59"/>
      <c r="O128" s="92" t="s">
        <v>15</v>
      </c>
      <c r="P128" s="95"/>
      <c r="Q128" s="92" t="s">
        <v>16</v>
      </c>
      <c r="R128" s="92"/>
      <c r="S128" s="92"/>
      <c r="T128" s="100"/>
      <c r="U128" s="101"/>
      <c r="V128" s="101"/>
      <c r="W128" s="92" t="s">
        <v>155</v>
      </c>
      <c r="X128" s="168" t="s">
        <v>697</v>
      </c>
      <c r="Y128" s="97" t="s">
        <v>1136</v>
      </c>
      <c r="Z128" s="112"/>
      <c r="AA128" s="40"/>
    </row>
    <row r="129" spans="1:27" ht="18" customHeight="1">
      <c r="A129" s="87">
        <f>IF(I129="","",MAX($A$11:A128)+1)</f>
        <v>110</v>
      </c>
      <c r="B129" s="88">
        <v>12</v>
      </c>
      <c r="C129" s="102" t="s">
        <v>211</v>
      </c>
      <c r="D129" s="85"/>
      <c r="E129" s="82">
        <v>31347</v>
      </c>
      <c r="F129" s="91">
        <v>39503</v>
      </c>
      <c r="G129" s="91">
        <v>39479</v>
      </c>
      <c r="H129" s="91" t="s">
        <v>869</v>
      </c>
      <c r="I129" s="92" t="s">
        <v>12</v>
      </c>
      <c r="J129" s="93" t="s">
        <v>974</v>
      </c>
      <c r="K129" s="94" t="s">
        <v>14</v>
      </c>
      <c r="L129" s="92" t="s">
        <v>465</v>
      </c>
      <c r="M129" s="92"/>
      <c r="N129" s="59"/>
      <c r="O129" s="92" t="s">
        <v>15</v>
      </c>
      <c r="P129" s="95" t="s">
        <v>930</v>
      </c>
      <c r="Q129" s="95" t="s">
        <v>16</v>
      </c>
      <c r="R129" s="92">
        <v>2015</v>
      </c>
      <c r="S129" s="92"/>
      <c r="T129" s="100"/>
      <c r="U129" s="101"/>
      <c r="V129" s="101"/>
      <c r="W129" s="92" t="s">
        <v>606</v>
      </c>
      <c r="X129" s="168" t="s">
        <v>697</v>
      </c>
      <c r="Y129" s="97" t="s">
        <v>1137</v>
      </c>
      <c r="Z129" s="112"/>
      <c r="AA129" s="40"/>
    </row>
    <row r="130" spans="1:27" ht="18" customHeight="1">
      <c r="A130" s="87">
        <f>IF(I130="","",MAX($A$11:A129)+1)</f>
        <v>111</v>
      </c>
      <c r="B130" s="88">
        <v>13</v>
      </c>
      <c r="C130" s="102" t="s">
        <v>212</v>
      </c>
      <c r="D130" s="85">
        <v>31333</v>
      </c>
      <c r="E130" s="90"/>
      <c r="F130" s="91">
        <v>40725</v>
      </c>
      <c r="G130" s="91">
        <v>39692</v>
      </c>
      <c r="H130" s="91">
        <v>40725</v>
      </c>
      <c r="I130" s="92" t="s">
        <v>12</v>
      </c>
      <c r="J130" s="93" t="s">
        <v>975</v>
      </c>
      <c r="K130" s="94" t="s">
        <v>14</v>
      </c>
      <c r="L130" s="92"/>
      <c r="M130" s="92"/>
      <c r="N130" s="59"/>
      <c r="O130" s="92" t="s">
        <v>15</v>
      </c>
      <c r="P130" s="113"/>
      <c r="Q130" s="103" t="s">
        <v>745</v>
      </c>
      <c r="R130" s="103"/>
      <c r="S130" s="92"/>
      <c r="T130" s="100"/>
      <c r="U130" s="101"/>
      <c r="V130" s="101"/>
      <c r="W130" s="104" t="s">
        <v>155</v>
      </c>
      <c r="X130" s="168" t="s">
        <v>697</v>
      </c>
      <c r="Y130" s="97" t="s">
        <v>1135</v>
      </c>
      <c r="Z130" s="327" t="s">
        <v>969</v>
      </c>
      <c r="AA130" s="40"/>
    </row>
    <row r="131" spans="1:27" s="41" customFormat="1" ht="18" customHeight="1">
      <c r="A131" s="87">
        <f>IF(I131="","",MAX($A$11:A130)+1)</f>
        <v>112</v>
      </c>
      <c r="B131" s="88">
        <v>14</v>
      </c>
      <c r="C131" s="102" t="s">
        <v>193</v>
      </c>
      <c r="D131" s="85">
        <v>26402</v>
      </c>
      <c r="E131" s="90"/>
      <c r="F131" s="91">
        <v>35034</v>
      </c>
      <c r="G131" s="91">
        <v>35034</v>
      </c>
      <c r="H131" s="91" t="s">
        <v>846</v>
      </c>
      <c r="I131" s="92" t="s">
        <v>12</v>
      </c>
      <c r="J131" s="93" t="s">
        <v>975</v>
      </c>
      <c r="K131" s="94" t="s">
        <v>14</v>
      </c>
      <c r="L131" s="92"/>
      <c r="M131" s="92"/>
      <c r="N131" s="59">
        <v>42103</v>
      </c>
      <c r="O131" s="92" t="s">
        <v>15</v>
      </c>
      <c r="P131" s="112"/>
      <c r="Q131" s="92" t="s">
        <v>745</v>
      </c>
      <c r="R131" s="92"/>
      <c r="S131" s="92" t="s">
        <v>736</v>
      </c>
      <c r="T131" s="100"/>
      <c r="U131" s="92" t="s">
        <v>763</v>
      </c>
      <c r="V131" s="92"/>
      <c r="W131" s="104" t="s">
        <v>155</v>
      </c>
      <c r="X131" s="168" t="s">
        <v>697</v>
      </c>
      <c r="Y131" s="97" t="s">
        <v>1137</v>
      </c>
      <c r="Z131" s="112"/>
      <c r="AA131" s="40"/>
    </row>
    <row r="132" spans="1:27" s="41" customFormat="1" ht="18" customHeight="1">
      <c r="A132" s="87">
        <f>IF(I132="","",MAX($A$11:A131)+1)</f>
        <v>113</v>
      </c>
      <c r="B132" s="88">
        <v>15</v>
      </c>
      <c r="C132" s="135" t="s">
        <v>208</v>
      </c>
      <c r="D132" s="85">
        <v>31042</v>
      </c>
      <c r="E132" s="90"/>
      <c r="F132" s="91">
        <v>39173</v>
      </c>
      <c r="G132" s="91">
        <v>39173</v>
      </c>
      <c r="H132" s="91">
        <v>40179</v>
      </c>
      <c r="I132" s="92" t="s">
        <v>12</v>
      </c>
      <c r="J132" s="93" t="s">
        <v>975</v>
      </c>
      <c r="K132" s="94" t="s">
        <v>14</v>
      </c>
      <c r="L132" s="92"/>
      <c r="M132" s="92"/>
      <c r="N132" s="59"/>
      <c r="O132" s="92" t="s">
        <v>15</v>
      </c>
      <c r="P132" s="112"/>
      <c r="Q132" s="498" t="s">
        <v>16</v>
      </c>
      <c r="R132" s="136"/>
      <c r="S132" s="92" t="s">
        <v>736</v>
      </c>
      <c r="T132" s="100"/>
      <c r="U132" s="92" t="s">
        <v>764</v>
      </c>
      <c r="V132" s="92"/>
      <c r="W132" s="92" t="s">
        <v>609</v>
      </c>
      <c r="X132" s="168" t="s">
        <v>697</v>
      </c>
      <c r="Y132" s="97" t="s">
        <v>1137</v>
      </c>
      <c r="Z132" s="112"/>
      <c r="AA132" s="40"/>
    </row>
    <row r="133" spans="1:27" s="41" customFormat="1" ht="18" customHeight="1">
      <c r="A133" s="87">
        <f>IF(I133="","",MAX($A$11:A132)+1)</f>
        <v>114</v>
      </c>
      <c r="B133" s="88">
        <v>16</v>
      </c>
      <c r="C133" s="137" t="s">
        <v>214</v>
      </c>
      <c r="D133" s="85"/>
      <c r="E133" s="85">
        <v>30800</v>
      </c>
      <c r="F133" s="91">
        <v>39661</v>
      </c>
      <c r="G133" s="91">
        <v>39569</v>
      </c>
      <c r="H133" s="91" t="s">
        <v>853</v>
      </c>
      <c r="I133" s="103" t="s">
        <v>39</v>
      </c>
      <c r="J133" s="93" t="s">
        <v>975</v>
      </c>
      <c r="K133" s="94" t="s">
        <v>14</v>
      </c>
      <c r="L133" s="92" t="s">
        <v>599</v>
      </c>
      <c r="M133" s="92"/>
      <c r="N133" s="59"/>
      <c r="O133" s="92" t="s">
        <v>15</v>
      </c>
      <c r="P133" s="112" t="s">
        <v>930</v>
      </c>
      <c r="Q133" s="103" t="s">
        <v>16</v>
      </c>
      <c r="R133" s="103"/>
      <c r="S133" s="92" t="s">
        <v>736</v>
      </c>
      <c r="T133" s="100"/>
      <c r="U133" s="92" t="s">
        <v>765</v>
      </c>
      <c r="V133" s="92"/>
      <c r="W133" s="104" t="s">
        <v>606</v>
      </c>
      <c r="X133" s="168" t="s">
        <v>697</v>
      </c>
      <c r="Y133" s="97" t="s">
        <v>1136</v>
      </c>
      <c r="Z133" s="112"/>
      <c r="AA133" s="40"/>
    </row>
    <row r="134" spans="1:27" s="41" customFormat="1" ht="18" customHeight="1">
      <c r="A134" s="87">
        <f>IF(I134="","",MAX($A$11:A133)+1)</f>
        <v>115</v>
      </c>
      <c r="B134" s="88">
        <v>17</v>
      </c>
      <c r="C134" s="102" t="s">
        <v>215</v>
      </c>
      <c r="D134" s="85"/>
      <c r="E134" s="82">
        <v>30669</v>
      </c>
      <c r="F134" s="91">
        <v>38777</v>
      </c>
      <c r="G134" s="91">
        <v>38777</v>
      </c>
      <c r="H134" s="91" t="s">
        <v>859</v>
      </c>
      <c r="I134" s="92" t="s">
        <v>12</v>
      </c>
      <c r="J134" s="93" t="s">
        <v>975</v>
      </c>
      <c r="K134" s="94" t="s">
        <v>14</v>
      </c>
      <c r="L134" s="92"/>
      <c r="M134" s="92"/>
      <c r="N134" s="59"/>
      <c r="O134" s="92" t="s">
        <v>15</v>
      </c>
      <c r="P134" s="112" t="s">
        <v>930</v>
      </c>
      <c r="Q134" s="103" t="s">
        <v>16</v>
      </c>
      <c r="R134" s="103"/>
      <c r="S134" s="92" t="s">
        <v>736</v>
      </c>
      <c r="T134" s="100"/>
      <c r="U134" s="92" t="s">
        <v>766</v>
      </c>
      <c r="V134" s="92"/>
      <c r="W134" s="104" t="s">
        <v>606</v>
      </c>
      <c r="X134" s="168" t="s">
        <v>697</v>
      </c>
      <c r="Y134" s="97" t="s">
        <v>1136</v>
      </c>
      <c r="Z134" s="112"/>
      <c r="AA134" s="40"/>
    </row>
    <row r="135" spans="1:27" s="41" customFormat="1" ht="18" customHeight="1">
      <c r="A135" s="87">
        <f>IF(I135="","",MAX($A$11:A134)+1)</f>
        <v>116</v>
      </c>
      <c r="B135" s="88">
        <v>18</v>
      </c>
      <c r="C135" s="102" t="s">
        <v>216</v>
      </c>
      <c r="D135" s="85">
        <v>25926</v>
      </c>
      <c r="E135" s="90"/>
      <c r="F135" s="91">
        <v>34820</v>
      </c>
      <c r="G135" s="91">
        <v>34820</v>
      </c>
      <c r="H135" s="91" t="s">
        <v>878</v>
      </c>
      <c r="I135" s="103" t="s">
        <v>39</v>
      </c>
      <c r="J135" s="93" t="s">
        <v>975</v>
      </c>
      <c r="K135" s="94" t="s">
        <v>14</v>
      </c>
      <c r="L135" s="92" t="s">
        <v>465</v>
      </c>
      <c r="M135" s="92"/>
      <c r="N135" s="59">
        <v>42103</v>
      </c>
      <c r="O135" s="92" t="s">
        <v>15</v>
      </c>
      <c r="P135" s="112" t="s">
        <v>930</v>
      </c>
      <c r="Q135" s="92" t="s">
        <v>16</v>
      </c>
      <c r="R135" s="143">
        <v>2017</v>
      </c>
      <c r="S135" s="92" t="s">
        <v>736</v>
      </c>
      <c r="T135" s="100"/>
      <c r="U135" s="92" t="s">
        <v>767</v>
      </c>
      <c r="V135" s="92"/>
      <c r="W135" s="104" t="s">
        <v>155</v>
      </c>
      <c r="X135" s="168" t="s">
        <v>697</v>
      </c>
      <c r="Y135" s="97" t="s">
        <v>1136</v>
      </c>
      <c r="Z135" s="112"/>
      <c r="AA135" s="40"/>
    </row>
    <row r="136" spans="1:27" s="41" customFormat="1" ht="18" customHeight="1">
      <c r="A136" s="87">
        <f>IF(I136="","",MAX($A$11:A135)+1)</f>
        <v>117</v>
      </c>
      <c r="B136" s="88">
        <v>19</v>
      </c>
      <c r="C136" s="102" t="s">
        <v>226</v>
      </c>
      <c r="D136" s="85"/>
      <c r="E136" s="82">
        <v>31751</v>
      </c>
      <c r="F136" s="91">
        <v>41214</v>
      </c>
      <c r="G136" s="91">
        <v>41214</v>
      </c>
      <c r="H136" s="91"/>
      <c r="I136" s="92" t="s">
        <v>12</v>
      </c>
      <c r="J136" s="93" t="s">
        <v>975</v>
      </c>
      <c r="K136" s="94" t="s">
        <v>14</v>
      </c>
      <c r="L136" s="92"/>
      <c r="M136" s="92"/>
      <c r="N136" s="59"/>
      <c r="O136" s="92" t="s">
        <v>15</v>
      </c>
      <c r="P136" s="112" t="s">
        <v>930</v>
      </c>
      <c r="Q136" s="92" t="s">
        <v>16</v>
      </c>
      <c r="R136" s="92">
        <v>2016</v>
      </c>
      <c r="S136" s="92"/>
      <c r="T136" s="100"/>
      <c r="U136" s="92"/>
      <c r="V136" s="92"/>
      <c r="W136" s="104" t="s">
        <v>606</v>
      </c>
      <c r="X136" s="168" t="s">
        <v>697</v>
      </c>
      <c r="Y136" s="97" t="s">
        <v>1136</v>
      </c>
      <c r="Z136" s="112"/>
      <c r="AA136" s="40"/>
    </row>
    <row r="137" spans="1:27" s="41" customFormat="1" ht="18" customHeight="1">
      <c r="A137" s="87">
        <f>IF(I137="","",MAX($A$11:A136)+1)</f>
        <v>118</v>
      </c>
      <c r="B137" s="88">
        <v>20</v>
      </c>
      <c r="C137" s="102" t="s">
        <v>223</v>
      </c>
      <c r="D137" s="84"/>
      <c r="E137" s="82">
        <v>31005</v>
      </c>
      <c r="F137" s="91">
        <v>40603</v>
      </c>
      <c r="G137" s="91">
        <v>40603</v>
      </c>
      <c r="H137" s="91">
        <v>43040</v>
      </c>
      <c r="I137" s="92" t="s">
        <v>12</v>
      </c>
      <c r="J137" s="93" t="s">
        <v>975</v>
      </c>
      <c r="K137" s="94" t="s">
        <v>14</v>
      </c>
      <c r="L137" s="92"/>
      <c r="M137" s="92"/>
      <c r="N137" s="59"/>
      <c r="O137" s="106" t="s">
        <v>15</v>
      </c>
      <c r="P137" s="112" t="s">
        <v>930</v>
      </c>
      <c r="Q137" s="103" t="s">
        <v>16</v>
      </c>
      <c r="R137" s="103"/>
      <c r="S137" s="92" t="s">
        <v>736</v>
      </c>
      <c r="T137" s="100"/>
      <c r="U137" s="92" t="s">
        <v>768</v>
      </c>
      <c r="V137" s="92"/>
      <c r="W137" s="104" t="s">
        <v>606</v>
      </c>
      <c r="X137" s="168" t="s">
        <v>697</v>
      </c>
      <c r="Y137" s="97" t="s">
        <v>1137</v>
      </c>
      <c r="Z137" s="112"/>
      <c r="AA137" s="40"/>
    </row>
    <row r="138" spans="1:27" ht="18" customHeight="1">
      <c r="A138" s="87">
        <f>IF(I138="","",MAX($A$11:A137)+1)</f>
        <v>119</v>
      </c>
      <c r="B138" s="88">
        <v>21</v>
      </c>
      <c r="C138" s="102" t="s">
        <v>224</v>
      </c>
      <c r="D138" s="85"/>
      <c r="E138" s="82">
        <v>30028</v>
      </c>
      <c r="F138" s="91">
        <v>38869</v>
      </c>
      <c r="G138" s="91">
        <v>38869</v>
      </c>
      <c r="H138" s="91"/>
      <c r="I138" s="92" t="s">
        <v>12</v>
      </c>
      <c r="J138" s="93">
        <v>15111</v>
      </c>
      <c r="K138" s="94" t="s">
        <v>14</v>
      </c>
      <c r="L138" s="92"/>
      <c r="M138" s="92"/>
      <c r="N138" s="59"/>
      <c r="O138" s="106" t="s">
        <v>45</v>
      </c>
      <c r="P138" s="112"/>
      <c r="Q138" s="92" t="s">
        <v>745</v>
      </c>
      <c r="R138" s="92"/>
      <c r="S138" s="92"/>
      <c r="T138" s="100"/>
      <c r="U138" s="101"/>
      <c r="V138" s="101"/>
      <c r="W138" s="104" t="s">
        <v>155</v>
      </c>
      <c r="X138" s="168" t="s">
        <v>697</v>
      </c>
      <c r="Y138" s="97" t="s">
        <v>1137</v>
      </c>
      <c r="Z138" s="112"/>
      <c r="AA138" s="40"/>
    </row>
    <row r="139" spans="1:27" ht="18" customHeight="1">
      <c r="A139" s="87">
        <f>IF(I139="","",MAX($A$11:A138)+1)</f>
        <v>120</v>
      </c>
      <c r="B139" s="88">
        <v>22</v>
      </c>
      <c r="C139" s="102" t="s">
        <v>222</v>
      </c>
      <c r="D139" s="85"/>
      <c r="E139" s="82">
        <v>31165</v>
      </c>
      <c r="F139" s="91"/>
      <c r="G139" s="91">
        <v>39814</v>
      </c>
      <c r="H139" s="91">
        <v>43831</v>
      </c>
      <c r="I139" s="92" t="s">
        <v>12</v>
      </c>
      <c r="J139" s="93" t="s">
        <v>975</v>
      </c>
      <c r="K139" s="94" t="s">
        <v>14</v>
      </c>
      <c r="L139" s="92"/>
      <c r="M139" s="92"/>
      <c r="N139" s="59"/>
      <c r="O139" s="106" t="s">
        <v>15</v>
      </c>
      <c r="P139" s="95" t="s">
        <v>940</v>
      </c>
      <c r="Q139" s="103" t="s">
        <v>16</v>
      </c>
      <c r="R139" s="103"/>
      <c r="S139" s="92" t="s">
        <v>737</v>
      </c>
      <c r="T139" s="100"/>
      <c r="U139" s="101" t="s">
        <v>769</v>
      </c>
      <c r="V139" s="101"/>
      <c r="W139" s="104" t="s">
        <v>606</v>
      </c>
      <c r="X139" s="168" t="s">
        <v>697</v>
      </c>
      <c r="Y139" s="97" t="s">
        <v>1136</v>
      </c>
      <c r="Z139" s="112"/>
      <c r="AA139" s="40"/>
    </row>
    <row r="140" spans="1:27" ht="18" customHeight="1">
      <c r="A140" s="87">
        <f>IF(I140="","",MAX($A$11:A139)+1)</f>
        <v>121</v>
      </c>
      <c r="B140" s="88">
        <v>23</v>
      </c>
      <c r="C140" s="98" t="s">
        <v>227</v>
      </c>
      <c r="D140" s="84">
        <v>30246</v>
      </c>
      <c r="E140" s="90"/>
      <c r="F140" s="91">
        <v>41153</v>
      </c>
      <c r="G140" s="91">
        <v>41153</v>
      </c>
      <c r="H140" s="91">
        <v>42339</v>
      </c>
      <c r="I140" s="92" t="s">
        <v>12</v>
      </c>
      <c r="J140" s="93" t="s">
        <v>975</v>
      </c>
      <c r="K140" s="94" t="s">
        <v>14</v>
      </c>
      <c r="L140" s="92"/>
      <c r="M140" s="92"/>
      <c r="N140" s="59"/>
      <c r="O140" s="106" t="s">
        <v>15</v>
      </c>
      <c r="P140" s="112" t="s">
        <v>940</v>
      </c>
      <c r="Q140" s="143" t="s">
        <v>16</v>
      </c>
      <c r="R140" s="92"/>
      <c r="S140" s="92"/>
      <c r="T140" s="100"/>
      <c r="U140" s="101"/>
      <c r="V140" s="101"/>
      <c r="W140" s="104" t="s">
        <v>155</v>
      </c>
      <c r="X140" s="168" t="s">
        <v>697</v>
      </c>
      <c r="Y140" s="97" t="s">
        <v>1135</v>
      </c>
      <c r="Z140" s="112"/>
      <c r="AA140" s="40"/>
    </row>
    <row r="141" spans="1:27" ht="18" customHeight="1">
      <c r="A141" s="87">
        <f>IF(I141="","",MAX($A$11:A140)+1)</f>
        <v>122</v>
      </c>
      <c r="B141" s="88">
        <v>24</v>
      </c>
      <c r="C141" s="102" t="s">
        <v>114</v>
      </c>
      <c r="D141" s="82"/>
      <c r="E141" s="82">
        <v>24243</v>
      </c>
      <c r="F141" s="91">
        <v>35309</v>
      </c>
      <c r="G141" s="91">
        <v>35309</v>
      </c>
      <c r="H141" s="91"/>
      <c r="I141" s="92" t="s">
        <v>12</v>
      </c>
      <c r="J141" s="93">
        <v>13095</v>
      </c>
      <c r="K141" s="94"/>
      <c r="L141" s="92"/>
      <c r="M141" s="92"/>
      <c r="N141" s="59"/>
      <c r="O141" s="106" t="s">
        <v>45</v>
      </c>
      <c r="P141" s="113"/>
      <c r="Q141" s="103" t="s">
        <v>745</v>
      </c>
      <c r="R141" s="103"/>
      <c r="S141" s="92"/>
      <c r="T141" s="100"/>
      <c r="U141" s="101"/>
      <c r="V141" s="101"/>
      <c r="W141" s="92"/>
      <c r="X141" s="168" t="s">
        <v>697</v>
      </c>
      <c r="Y141" s="97" t="s">
        <v>1135</v>
      </c>
      <c r="Z141" s="112"/>
      <c r="AA141" s="40"/>
    </row>
    <row r="142" spans="1:27" ht="18" customHeight="1">
      <c r="A142" s="87">
        <f>IF(I142="","",MAX($A$11:A141)+1)</f>
        <v>123</v>
      </c>
      <c r="B142" s="88">
        <v>25</v>
      </c>
      <c r="C142" s="102" t="s">
        <v>231</v>
      </c>
      <c r="D142" s="85"/>
      <c r="E142" s="117">
        <v>33140</v>
      </c>
      <c r="F142" s="91">
        <v>41671</v>
      </c>
      <c r="G142" s="91">
        <v>41671</v>
      </c>
      <c r="H142" s="91">
        <v>43040</v>
      </c>
      <c r="I142" s="92" t="s">
        <v>12</v>
      </c>
      <c r="J142" s="93" t="s">
        <v>975</v>
      </c>
      <c r="K142" s="94" t="s">
        <v>14</v>
      </c>
      <c r="L142" s="92"/>
      <c r="M142" s="92"/>
      <c r="N142" s="59"/>
      <c r="O142" s="92" t="s">
        <v>15</v>
      </c>
      <c r="P142" s="95"/>
      <c r="Q142" s="92" t="s">
        <v>745</v>
      </c>
      <c r="R142" s="92"/>
      <c r="S142" s="92"/>
      <c r="T142" s="100"/>
      <c r="U142" s="101"/>
      <c r="V142" s="101"/>
      <c r="W142" s="92" t="s">
        <v>642</v>
      </c>
      <c r="X142" s="168" t="s">
        <v>697</v>
      </c>
      <c r="Y142" s="97" t="s">
        <v>1137</v>
      </c>
      <c r="Z142" s="112" t="s">
        <v>568</v>
      </c>
      <c r="AA142" s="40"/>
    </row>
    <row r="143" spans="1:27" ht="18" customHeight="1">
      <c r="A143" s="87">
        <f>IF(I143="","",MAX($A$11:A142)+1)</f>
        <v>124</v>
      </c>
      <c r="B143" s="88">
        <v>26</v>
      </c>
      <c r="C143" s="102" t="s">
        <v>225</v>
      </c>
      <c r="D143" s="85"/>
      <c r="E143" s="85">
        <v>32339</v>
      </c>
      <c r="F143" s="91">
        <v>40817</v>
      </c>
      <c r="G143" s="91">
        <v>40817</v>
      </c>
      <c r="H143" s="91"/>
      <c r="I143" s="92" t="s">
        <v>12</v>
      </c>
      <c r="J143" s="93">
        <v>1003</v>
      </c>
      <c r="K143" s="94"/>
      <c r="L143" s="92"/>
      <c r="M143" s="92"/>
      <c r="N143" s="59"/>
      <c r="O143" s="106" t="s">
        <v>45</v>
      </c>
      <c r="P143" s="97"/>
      <c r="Q143" s="92" t="s">
        <v>31</v>
      </c>
      <c r="R143" s="92"/>
      <c r="S143" s="92"/>
      <c r="T143" s="100"/>
      <c r="U143" s="101"/>
      <c r="V143" s="101"/>
      <c r="W143" s="92"/>
      <c r="X143" s="168" t="s">
        <v>697</v>
      </c>
      <c r="Y143" s="97" t="s">
        <v>1137</v>
      </c>
      <c r="Z143" s="112"/>
      <c r="AA143" s="40"/>
    </row>
    <row r="144" spans="1:27" ht="18" customHeight="1">
      <c r="A144" s="87">
        <f>IF(I144="","",MAX($A$11:A143)+1)</f>
        <v>125</v>
      </c>
      <c r="B144" s="88">
        <v>27</v>
      </c>
      <c r="C144" s="98" t="s">
        <v>671</v>
      </c>
      <c r="D144" s="82">
        <v>31707</v>
      </c>
      <c r="E144" s="82"/>
      <c r="F144" s="91" t="e">
        <v>#N/A</v>
      </c>
      <c r="G144" s="91">
        <v>42095</v>
      </c>
      <c r="H144" s="91">
        <v>42339</v>
      </c>
      <c r="I144" s="108" t="s">
        <v>12</v>
      </c>
      <c r="J144" s="93" t="s">
        <v>975</v>
      </c>
      <c r="K144" s="92" t="s">
        <v>14</v>
      </c>
      <c r="L144" s="92"/>
      <c r="M144" s="92"/>
      <c r="N144" s="59"/>
      <c r="O144" s="88" t="s">
        <v>15</v>
      </c>
      <c r="P144" s="92" t="s">
        <v>1031</v>
      </c>
      <c r="Q144" s="95" t="s">
        <v>745</v>
      </c>
      <c r="R144" s="95"/>
      <c r="S144" s="92"/>
      <c r="T144" s="100"/>
      <c r="U144" s="101"/>
      <c r="V144" s="101"/>
      <c r="W144" s="92" t="s">
        <v>606</v>
      </c>
      <c r="X144" s="168" t="s">
        <v>697</v>
      </c>
      <c r="Y144" s="97" t="s">
        <v>1136</v>
      </c>
      <c r="Z144" s="112"/>
      <c r="AA144" s="40"/>
    </row>
    <row r="145" spans="1:27" ht="18" customHeight="1">
      <c r="A145" s="87">
        <f>IF(I145="","",MAX($A$11:A144)+1)</f>
        <v>126</v>
      </c>
      <c r="B145" s="88">
        <v>28</v>
      </c>
      <c r="C145" s="102" t="s">
        <v>183</v>
      </c>
      <c r="D145" s="85">
        <v>29652</v>
      </c>
      <c r="E145" s="90"/>
      <c r="F145" s="91">
        <v>38718</v>
      </c>
      <c r="G145" s="91">
        <v>38718</v>
      </c>
      <c r="H145" s="91"/>
      <c r="I145" s="92" t="s">
        <v>12</v>
      </c>
      <c r="J145" s="93">
        <v>15111</v>
      </c>
      <c r="K145" s="94"/>
      <c r="L145" s="92"/>
      <c r="M145" s="92"/>
      <c r="N145" s="59"/>
      <c r="O145" s="106" t="s">
        <v>45</v>
      </c>
      <c r="P145" s="113"/>
      <c r="Q145" s="88" t="s">
        <v>745</v>
      </c>
      <c r="R145" s="88"/>
      <c r="S145" s="92"/>
      <c r="T145" s="100"/>
      <c r="U145" s="101"/>
      <c r="V145" s="101"/>
      <c r="W145" s="92" t="s">
        <v>609</v>
      </c>
      <c r="X145" s="168" t="s">
        <v>697</v>
      </c>
      <c r="Y145" s="97" t="s">
        <v>1137</v>
      </c>
      <c r="Z145" s="327" t="s">
        <v>969</v>
      </c>
      <c r="AA145" s="40"/>
    </row>
    <row r="146" spans="1:27" ht="18" customHeight="1">
      <c r="A146" s="87">
        <f>IF(I146="","",MAX($A$11:A145)+1)</f>
        <v>127</v>
      </c>
      <c r="B146" s="88">
        <v>29</v>
      </c>
      <c r="C146" s="102" t="s">
        <v>954</v>
      </c>
      <c r="D146" s="85">
        <v>30659</v>
      </c>
      <c r="E146" s="90"/>
      <c r="F146" s="91"/>
      <c r="G146" s="91">
        <v>42522</v>
      </c>
      <c r="H146" s="91"/>
      <c r="I146" s="92" t="s">
        <v>12</v>
      </c>
      <c r="J146" s="93">
        <v>13095</v>
      </c>
      <c r="K146" s="94"/>
      <c r="L146" s="92"/>
      <c r="M146" s="92"/>
      <c r="N146" s="59"/>
      <c r="O146" s="106" t="s">
        <v>45</v>
      </c>
      <c r="P146" s="113"/>
      <c r="Q146" s="88" t="s">
        <v>745</v>
      </c>
      <c r="R146" s="88"/>
      <c r="S146" s="92"/>
      <c r="T146" s="100"/>
      <c r="U146" s="101"/>
      <c r="V146" s="101"/>
      <c r="W146" s="92"/>
      <c r="X146" s="168" t="s">
        <v>697</v>
      </c>
      <c r="Y146" s="97" t="s">
        <v>1136</v>
      </c>
      <c r="Z146" s="112"/>
      <c r="AA146" s="40"/>
    </row>
    <row r="147" spans="1:27" ht="18" customHeight="1">
      <c r="A147" s="87">
        <f>IF(I147="","",MAX($A$11:A146)+1)</f>
        <v>128</v>
      </c>
      <c r="B147" s="88">
        <v>30</v>
      </c>
      <c r="C147" s="98" t="s">
        <v>167</v>
      </c>
      <c r="D147" s="82"/>
      <c r="E147" s="82">
        <v>28254</v>
      </c>
      <c r="F147" s="91"/>
      <c r="G147" s="138">
        <v>38718</v>
      </c>
      <c r="H147" s="91"/>
      <c r="I147" s="92" t="s">
        <v>12</v>
      </c>
      <c r="J147" s="93">
        <v>1008</v>
      </c>
      <c r="K147" s="94"/>
      <c r="L147" s="92"/>
      <c r="M147" s="92"/>
      <c r="N147" s="59"/>
      <c r="O147" s="106" t="s">
        <v>45</v>
      </c>
      <c r="P147" s="95"/>
      <c r="Q147" s="103" t="s">
        <v>48</v>
      </c>
      <c r="R147" s="103"/>
      <c r="S147" s="92"/>
      <c r="T147" s="103"/>
      <c r="U147" s="103"/>
      <c r="V147" s="103"/>
      <c r="W147" s="92"/>
      <c r="X147" s="168" t="s">
        <v>697</v>
      </c>
      <c r="Y147" s="97" t="s">
        <v>1136</v>
      </c>
      <c r="Z147" s="112"/>
      <c r="AA147" s="40"/>
    </row>
    <row r="148" spans="1:27" ht="18" customHeight="1">
      <c r="A148" s="87">
        <f>IF(I148="","",MAX($A$11:A147)+1)</f>
        <v>129</v>
      </c>
      <c r="B148" s="88">
        <v>31</v>
      </c>
      <c r="C148" s="102" t="s">
        <v>453</v>
      </c>
      <c r="D148" s="85"/>
      <c r="E148" s="85">
        <v>30618</v>
      </c>
      <c r="F148" s="91"/>
      <c r="G148" s="91">
        <v>39934</v>
      </c>
      <c r="H148" s="91"/>
      <c r="I148" s="92" t="s">
        <v>12</v>
      </c>
      <c r="J148" s="93">
        <v>1003</v>
      </c>
      <c r="K148" s="94"/>
      <c r="L148" s="92"/>
      <c r="M148" s="92"/>
      <c r="N148" s="59"/>
      <c r="O148" s="106" t="s">
        <v>45</v>
      </c>
      <c r="P148" s="95"/>
      <c r="Q148" s="92" t="s">
        <v>745</v>
      </c>
      <c r="R148" s="92"/>
      <c r="S148" s="92"/>
      <c r="T148" s="100"/>
      <c r="U148" s="101"/>
      <c r="V148" s="101"/>
      <c r="W148" s="92"/>
      <c r="X148" s="168" t="s">
        <v>697</v>
      </c>
      <c r="Y148" s="97" t="s">
        <v>1137</v>
      </c>
      <c r="Z148" s="112"/>
      <c r="AA148" s="40"/>
    </row>
    <row r="149" spans="1:27" ht="18" customHeight="1">
      <c r="A149" s="87">
        <f>IF(I149="","",MAX($A$11:A148)+1)</f>
        <v>130</v>
      </c>
      <c r="B149" s="88">
        <v>32</v>
      </c>
      <c r="C149" s="301" t="s">
        <v>377</v>
      </c>
      <c r="D149" s="82"/>
      <c r="E149" s="82">
        <v>30135</v>
      </c>
      <c r="F149" s="91">
        <v>39083</v>
      </c>
      <c r="G149" s="91">
        <v>39083</v>
      </c>
      <c r="H149" s="91"/>
      <c r="I149" s="92" t="s">
        <v>12</v>
      </c>
      <c r="J149" s="93">
        <v>13095</v>
      </c>
      <c r="K149" s="94"/>
      <c r="L149" s="92"/>
      <c r="M149" s="92"/>
      <c r="N149" s="59"/>
      <c r="O149" s="106" t="s">
        <v>45</v>
      </c>
      <c r="P149" s="85"/>
      <c r="Q149" s="103" t="s">
        <v>31</v>
      </c>
      <c r="R149" s="103"/>
      <c r="S149" s="92"/>
      <c r="T149" s="100"/>
      <c r="U149" s="101"/>
      <c r="V149" s="101"/>
      <c r="W149" s="92"/>
      <c r="X149" s="168" t="s">
        <v>697</v>
      </c>
      <c r="Y149" s="97" t="s">
        <v>1136</v>
      </c>
      <c r="Z149" s="112"/>
      <c r="AA149" s="40"/>
    </row>
    <row r="150" spans="1:27" ht="18" customHeight="1">
      <c r="A150" s="87">
        <f>IF(I150="","",MAX($A$11:A149)+1)</f>
        <v>131</v>
      </c>
      <c r="B150" s="88">
        <v>33</v>
      </c>
      <c r="C150" s="102" t="s">
        <v>1007</v>
      </c>
      <c r="D150" s="82"/>
      <c r="E150" s="82">
        <v>33343</v>
      </c>
      <c r="F150" s="91"/>
      <c r="G150" s="91">
        <v>42767</v>
      </c>
      <c r="H150" s="91"/>
      <c r="I150" s="92" t="s">
        <v>12</v>
      </c>
      <c r="J150" s="93">
        <v>13095</v>
      </c>
      <c r="K150" s="94"/>
      <c r="L150" s="92"/>
      <c r="M150" s="92"/>
      <c r="N150" s="59"/>
      <c r="O150" s="106" t="s">
        <v>45</v>
      </c>
      <c r="P150" s="85"/>
      <c r="Q150" s="103" t="s">
        <v>745</v>
      </c>
      <c r="R150" s="103"/>
      <c r="S150" s="92"/>
      <c r="T150" s="100"/>
      <c r="U150" s="101"/>
      <c r="V150" s="101"/>
      <c r="W150" s="92"/>
      <c r="X150" s="168" t="s">
        <v>697</v>
      </c>
      <c r="Y150" s="97" t="s">
        <v>1136</v>
      </c>
      <c r="Z150" s="112"/>
      <c r="AA150" s="40"/>
    </row>
    <row r="151" spans="1:27" ht="18" customHeight="1">
      <c r="A151" s="87">
        <f>IF(I151="","",MAX($A$11:A150)+1)</f>
        <v>132</v>
      </c>
      <c r="B151" s="88">
        <v>34</v>
      </c>
      <c r="C151" s="102" t="s">
        <v>1009</v>
      </c>
      <c r="D151" s="82"/>
      <c r="E151" s="82">
        <v>33988</v>
      </c>
      <c r="F151" s="91"/>
      <c r="G151" s="91">
        <v>42795</v>
      </c>
      <c r="H151" s="91"/>
      <c r="I151" s="92" t="s">
        <v>12</v>
      </c>
      <c r="J151" s="93">
        <v>13095</v>
      </c>
      <c r="K151" s="94"/>
      <c r="L151" s="92"/>
      <c r="M151" s="92"/>
      <c r="N151" s="59"/>
      <c r="O151" s="106" t="s">
        <v>45</v>
      </c>
      <c r="P151" s="85"/>
      <c r="Q151" s="103" t="s">
        <v>31</v>
      </c>
      <c r="R151" s="103"/>
      <c r="S151" s="92"/>
      <c r="T151" s="100"/>
      <c r="U151" s="101"/>
      <c r="V151" s="101"/>
      <c r="W151" s="92"/>
      <c r="X151" s="168" t="s">
        <v>697</v>
      </c>
      <c r="Y151" s="97" t="s">
        <v>1135</v>
      </c>
      <c r="Z151" s="112"/>
      <c r="AA151" s="40"/>
    </row>
    <row r="152" spans="1:27" s="41" customFormat="1" ht="20.25" customHeight="1">
      <c r="A152" s="87">
        <f>IF(I152="","",MAX($A$11:A151)+1)</f>
        <v>133</v>
      </c>
      <c r="B152" s="88">
        <v>35</v>
      </c>
      <c r="C152" s="118" t="s">
        <v>528</v>
      </c>
      <c r="D152" s="156"/>
      <c r="E152" s="156">
        <v>27125</v>
      </c>
      <c r="F152" s="91">
        <v>35186</v>
      </c>
      <c r="G152" s="91">
        <v>35186</v>
      </c>
      <c r="H152" s="91" t="s">
        <v>878</v>
      </c>
      <c r="I152" s="103" t="s">
        <v>39</v>
      </c>
      <c r="J152" s="93" t="s">
        <v>974</v>
      </c>
      <c r="K152" s="94" t="s">
        <v>14</v>
      </c>
      <c r="L152" s="143"/>
      <c r="M152" s="92"/>
      <c r="N152" s="59"/>
      <c r="O152" s="92" t="s">
        <v>15</v>
      </c>
      <c r="P152" s="112" t="s">
        <v>930</v>
      </c>
      <c r="Q152" s="161" t="s">
        <v>16</v>
      </c>
      <c r="R152" s="92">
        <v>2018</v>
      </c>
      <c r="S152" s="92" t="s">
        <v>736</v>
      </c>
      <c r="T152" s="100"/>
      <c r="U152" s="92" t="s">
        <v>827</v>
      </c>
      <c r="V152" s="92"/>
      <c r="W152" s="92" t="s">
        <v>606</v>
      </c>
      <c r="X152" s="168" t="s">
        <v>697</v>
      </c>
      <c r="Y152" s="97" t="s">
        <v>1137</v>
      </c>
      <c r="Z152" s="112"/>
      <c r="AA152" s="40"/>
    </row>
    <row r="153" spans="1:27" s="43" customFormat="1" ht="18" customHeight="1">
      <c r="A153" s="87">
        <f>IF(I153="","",MAX($A$11:A152)+1)</f>
        <v>134</v>
      </c>
      <c r="B153" s="88">
        <v>36</v>
      </c>
      <c r="C153" s="102" t="s">
        <v>220</v>
      </c>
      <c r="D153" s="85">
        <v>29577</v>
      </c>
      <c r="E153" s="90"/>
      <c r="F153" s="91"/>
      <c r="G153" s="91">
        <v>38231</v>
      </c>
      <c r="H153" s="91"/>
      <c r="I153" s="92" t="s">
        <v>12</v>
      </c>
      <c r="J153" s="93">
        <v>15111</v>
      </c>
      <c r="K153" s="94" t="s">
        <v>14</v>
      </c>
      <c r="L153" s="92"/>
      <c r="M153" s="92"/>
      <c r="N153" s="59"/>
      <c r="O153" s="106" t="s">
        <v>45</v>
      </c>
      <c r="P153" s="112" t="s">
        <v>1030</v>
      </c>
      <c r="Q153" s="92" t="s">
        <v>16</v>
      </c>
      <c r="R153" s="92"/>
      <c r="S153" s="92" t="s">
        <v>737</v>
      </c>
      <c r="T153" s="97"/>
      <c r="U153" s="101" t="s">
        <v>762</v>
      </c>
      <c r="V153" s="101"/>
      <c r="W153" s="92" t="s">
        <v>612</v>
      </c>
      <c r="X153" s="168" t="s">
        <v>697</v>
      </c>
      <c r="Y153" s="97" t="s">
        <v>1135</v>
      </c>
      <c r="Z153" s="112"/>
      <c r="AA153" s="40"/>
    </row>
    <row r="154" spans="1:27" ht="18" customHeight="1">
      <c r="A154" s="87">
        <f>IF(I154="","",MAX($A$11:A153)+1)</f>
      </c>
      <c r="B154" s="181">
        <v>9</v>
      </c>
      <c r="C154" s="199" t="s">
        <v>232</v>
      </c>
      <c r="D154" s="193"/>
      <c r="E154" s="193"/>
      <c r="F154" s="91"/>
      <c r="G154" s="185"/>
      <c r="H154" s="185"/>
      <c r="I154" s="186"/>
      <c r="J154" s="187"/>
      <c r="K154" s="188"/>
      <c r="L154" s="186"/>
      <c r="M154" s="186"/>
      <c r="N154" s="189"/>
      <c r="O154" s="195"/>
      <c r="P154" s="204"/>
      <c r="Q154" s="204"/>
      <c r="R154" s="204"/>
      <c r="S154" s="186"/>
      <c r="T154" s="205"/>
      <c r="U154" s="205"/>
      <c r="V154" s="205"/>
      <c r="W154" s="186"/>
      <c r="X154" s="191"/>
      <c r="Y154" s="192"/>
      <c r="Z154" s="244"/>
      <c r="AA154" s="40"/>
    </row>
    <row r="155" spans="1:27" s="265" customFormat="1" ht="18" customHeight="1">
      <c r="A155" s="87">
        <f>IF(I155="","",MAX($A$11:A154)+1)</f>
        <v>135</v>
      </c>
      <c r="B155" s="88">
        <v>1</v>
      </c>
      <c r="C155" s="98" t="s">
        <v>235</v>
      </c>
      <c r="D155" s="253"/>
      <c r="E155" s="267">
        <v>28975</v>
      </c>
      <c r="F155" s="91">
        <v>37442</v>
      </c>
      <c r="G155" s="255">
        <v>38733</v>
      </c>
      <c r="H155" s="255" t="s">
        <v>860</v>
      </c>
      <c r="I155" s="263" t="s">
        <v>206</v>
      </c>
      <c r="J155" s="93" t="s">
        <v>974</v>
      </c>
      <c r="K155" s="258" t="s">
        <v>14</v>
      </c>
      <c r="L155" s="279" t="s">
        <v>567</v>
      </c>
      <c r="M155" s="279" t="s">
        <v>1276</v>
      </c>
      <c r="N155" s="259"/>
      <c r="O155" s="256" t="s">
        <v>15</v>
      </c>
      <c r="P155" s="280" t="s">
        <v>930</v>
      </c>
      <c r="Q155" s="497" t="s">
        <v>16</v>
      </c>
      <c r="R155" s="256">
        <v>2015</v>
      </c>
      <c r="S155" s="256"/>
      <c r="T155" s="261"/>
      <c r="U155" s="262"/>
      <c r="V155" s="262"/>
      <c r="W155" s="281" t="s">
        <v>614</v>
      </c>
      <c r="X155" s="264" t="s">
        <v>701</v>
      </c>
      <c r="Y155" s="260" t="s">
        <v>1131</v>
      </c>
      <c r="Z155" s="112"/>
      <c r="AA155" s="40"/>
    </row>
    <row r="156" spans="1:27" s="265" customFormat="1" ht="18" customHeight="1">
      <c r="A156" s="87">
        <f>IF(I156="","",MAX($A$11:A155)+1)</f>
        <v>136</v>
      </c>
      <c r="B156" s="88">
        <v>2</v>
      </c>
      <c r="C156" s="252" t="s">
        <v>236</v>
      </c>
      <c r="D156" s="270"/>
      <c r="E156" s="267">
        <v>27068</v>
      </c>
      <c r="F156" s="91">
        <v>35065</v>
      </c>
      <c r="G156" s="255">
        <v>39096</v>
      </c>
      <c r="H156" s="255" t="s">
        <v>860</v>
      </c>
      <c r="I156" s="263" t="s">
        <v>39</v>
      </c>
      <c r="J156" s="257" t="s">
        <v>975</v>
      </c>
      <c r="K156" s="258" t="s">
        <v>14</v>
      </c>
      <c r="L156" s="256" t="s">
        <v>1000</v>
      </c>
      <c r="M156" s="256"/>
      <c r="N156" s="259"/>
      <c r="O156" s="256" t="s">
        <v>15</v>
      </c>
      <c r="P156" s="268" t="s">
        <v>930</v>
      </c>
      <c r="Q156" s="92" t="s">
        <v>16</v>
      </c>
      <c r="R156" s="256">
        <v>2011</v>
      </c>
      <c r="S156" s="256"/>
      <c r="T156" s="261"/>
      <c r="U156" s="262"/>
      <c r="V156" s="262"/>
      <c r="W156" s="256" t="s">
        <v>237</v>
      </c>
      <c r="X156" s="264" t="s">
        <v>701</v>
      </c>
      <c r="Y156" s="260" t="s">
        <v>1130</v>
      </c>
      <c r="Z156" s="112"/>
      <c r="AA156" s="40"/>
    </row>
    <row r="157" spans="1:27" s="265" customFormat="1" ht="18" customHeight="1">
      <c r="A157" s="87">
        <f>IF(I157="","",MAX($A$11:A156)+1)</f>
        <v>137</v>
      </c>
      <c r="B157" s="88">
        <v>3</v>
      </c>
      <c r="C157" s="98" t="s">
        <v>256</v>
      </c>
      <c r="D157" s="277"/>
      <c r="E157" s="267">
        <v>31009</v>
      </c>
      <c r="F157" s="91">
        <v>38961</v>
      </c>
      <c r="G157" s="255">
        <v>38961</v>
      </c>
      <c r="H157" s="255" t="s">
        <v>869</v>
      </c>
      <c r="I157" s="256" t="s">
        <v>12</v>
      </c>
      <c r="J157" s="121" t="s">
        <v>974</v>
      </c>
      <c r="K157" s="258" t="s">
        <v>14</v>
      </c>
      <c r="L157" s="256" t="s">
        <v>1000</v>
      </c>
      <c r="M157" s="256"/>
      <c r="N157" s="259"/>
      <c r="O157" s="256" t="s">
        <v>15</v>
      </c>
      <c r="P157" s="268"/>
      <c r="Q157" s="143" t="s">
        <v>16</v>
      </c>
      <c r="R157" s="256"/>
      <c r="S157" s="256" t="s">
        <v>736</v>
      </c>
      <c r="T157" s="261"/>
      <c r="U157" s="256" t="s">
        <v>777</v>
      </c>
      <c r="V157" s="256"/>
      <c r="W157" s="281" t="s">
        <v>624</v>
      </c>
      <c r="X157" s="264" t="s">
        <v>701</v>
      </c>
      <c r="Y157" s="260" t="s">
        <v>1131</v>
      </c>
      <c r="Z157" s="112"/>
      <c r="AA157" s="40"/>
    </row>
    <row r="158" spans="1:27" s="265" customFormat="1" ht="18" customHeight="1">
      <c r="A158" s="87">
        <f>IF(I158="","",MAX($A$11:A157)+1)</f>
        <v>138</v>
      </c>
      <c r="B158" s="88">
        <v>4</v>
      </c>
      <c r="C158" s="271" t="s">
        <v>240</v>
      </c>
      <c r="D158" s="253"/>
      <c r="E158" s="267">
        <v>27585</v>
      </c>
      <c r="F158" s="91">
        <v>0</v>
      </c>
      <c r="G158" s="255">
        <v>38838</v>
      </c>
      <c r="H158" s="255" t="s">
        <v>878</v>
      </c>
      <c r="I158" s="256" t="s">
        <v>12</v>
      </c>
      <c r="J158" s="257" t="s">
        <v>975</v>
      </c>
      <c r="K158" s="258" t="s">
        <v>14</v>
      </c>
      <c r="L158" s="256"/>
      <c r="M158" s="256"/>
      <c r="N158" s="259"/>
      <c r="O158" s="256" t="s">
        <v>15</v>
      </c>
      <c r="P158" s="253"/>
      <c r="Q158" s="92" t="s">
        <v>745</v>
      </c>
      <c r="R158" s="256"/>
      <c r="S158" s="256"/>
      <c r="T158" s="261"/>
      <c r="U158" s="262"/>
      <c r="V158" s="262"/>
      <c r="W158" s="282" t="s">
        <v>615</v>
      </c>
      <c r="X158" s="264" t="s">
        <v>701</v>
      </c>
      <c r="Y158" s="260" t="s">
        <v>1130</v>
      </c>
      <c r="Z158" s="112"/>
      <c r="AA158" s="40"/>
    </row>
    <row r="159" spans="1:27" s="265" customFormat="1" ht="18" customHeight="1">
      <c r="A159" s="87">
        <f>IF(I159="","",MAX($A$11:A158)+1)</f>
        <v>139</v>
      </c>
      <c r="B159" s="88">
        <v>5</v>
      </c>
      <c r="C159" s="271" t="s">
        <v>241</v>
      </c>
      <c r="D159" s="267"/>
      <c r="E159" s="267">
        <v>25360</v>
      </c>
      <c r="F159" s="91">
        <v>32874</v>
      </c>
      <c r="G159" s="255">
        <v>38961</v>
      </c>
      <c r="H159" s="255" t="s">
        <v>880</v>
      </c>
      <c r="I159" s="256" t="s">
        <v>12</v>
      </c>
      <c r="J159" s="257" t="s">
        <v>974</v>
      </c>
      <c r="K159" s="258" t="s">
        <v>14</v>
      </c>
      <c r="L159" s="256"/>
      <c r="M159" s="256"/>
      <c r="N159" s="259"/>
      <c r="O159" s="256" t="s">
        <v>15</v>
      </c>
      <c r="P159" s="253"/>
      <c r="Q159" s="92" t="s">
        <v>745</v>
      </c>
      <c r="R159" s="256"/>
      <c r="S159" s="256"/>
      <c r="T159" s="261"/>
      <c r="U159" s="262"/>
      <c r="V159" s="262"/>
      <c r="W159" s="281" t="s">
        <v>617</v>
      </c>
      <c r="X159" s="264" t="s">
        <v>701</v>
      </c>
      <c r="Y159" s="260" t="s">
        <v>1130</v>
      </c>
      <c r="Z159" s="112"/>
      <c r="AA159" s="40"/>
    </row>
    <row r="160" spans="1:27" s="265" customFormat="1" ht="18" customHeight="1">
      <c r="A160" s="87">
        <f>IF(I160="","",MAX($A$11:A159)+1)</f>
        <v>140</v>
      </c>
      <c r="B160" s="88">
        <v>6</v>
      </c>
      <c r="C160" s="252" t="s">
        <v>244</v>
      </c>
      <c r="D160" s="267">
        <v>30090</v>
      </c>
      <c r="E160" s="254"/>
      <c r="F160" s="91">
        <v>38961</v>
      </c>
      <c r="G160" s="255">
        <v>38961</v>
      </c>
      <c r="H160" s="255" t="s">
        <v>869</v>
      </c>
      <c r="I160" s="256" t="s">
        <v>12</v>
      </c>
      <c r="J160" s="93" t="s">
        <v>974</v>
      </c>
      <c r="K160" s="258" t="s">
        <v>14</v>
      </c>
      <c r="L160" s="256" t="s">
        <v>465</v>
      </c>
      <c r="M160" s="269"/>
      <c r="N160" s="259"/>
      <c r="O160" s="256" t="s">
        <v>15</v>
      </c>
      <c r="P160" s="286"/>
      <c r="Q160" s="92" t="s">
        <v>16</v>
      </c>
      <c r="R160" s="256"/>
      <c r="S160" s="256" t="s">
        <v>736</v>
      </c>
      <c r="T160" s="261"/>
      <c r="U160" s="284" t="s">
        <v>740</v>
      </c>
      <c r="V160" s="284"/>
      <c r="W160" s="281" t="s">
        <v>237</v>
      </c>
      <c r="X160" s="264" t="s">
        <v>701</v>
      </c>
      <c r="Y160" s="260" t="s">
        <v>1130</v>
      </c>
      <c r="Z160" s="112"/>
      <c r="AA160" s="40"/>
    </row>
    <row r="161" spans="1:27" s="265" customFormat="1" ht="18" customHeight="1">
      <c r="A161" s="87">
        <f>IF(I161="","",MAX($A$11:A160)+1)</f>
        <v>141</v>
      </c>
      <c r="B161" s="88">
        <v>7</v>
      </c>
      <c r="C161" s="252" t="s">
        <v>259</v>
      </c>
      <c r="D161" s="253"/>
      <c r="E161" s="267">
        <v>30673</v>
      </c>
      <c r="F161" s="91">
        <v>39083</v>
      </c>
      <c r="G161" s="255">
        <v>38961</v>
      </c>
      <c r="H161" s="255" t="s">
        <v>860</v>
      </c>
      <c r="I161" s="256" t="s">
        <v>12</v>
      </c>
      <c r="J161" s="93" t="s">
        <v>974</v>
      </c>
      <c r="K161" s="258" t="s">
        <v>14</v>
      </c>
      <c r="L161" s="256"/>
      <c r="M161" s="256"/>
      <c r="N161" s="259"/>
      <c r="O161" s="256" t="s">
        <v>15</v>
      </c>
      <c r="P161" s="286" t="s">
        <v>930</v>
      </c>
      <c r="Q161" s="92" t="s">
        <v>16</v>
      </c>
      <c r="R161" s="256">
        <v>2016</v>
      </c>
      <c r="S161" s="256" t="s">
        <v>736</v>
      </c>
      <c r="T161" s="261"/>
      <c r="U161" s="256" t="s">
        <v>770</v>
      </c>
      <c r="V161" s="256"/>
      <c r="W161" s="281" t="s">
        <v>234</v>
      </c>
      <c r="X161" s="264" t="s">
        <v>701</v>
      </c>
      <c r="Y161" s="260" t="s">
        <v>1130</v>
      </c>
      <c r="Z161" s="112"/>
      <c r="AA161" s="40"/>
    </row>
    <row r="162" spans="1:27" s="265" customFormat="1" ht="18" customHeight="1">
      <c r="A162" s="87">
        <f>IF(I162="","",MAX($A$11:A161)+1)</f>
        <v>142</v>
      </c>
      <c r="B162" s="88">
        <v>8</v>
      </c>
      <c r="C162" s="98" t="s">
        <v>261</v>
      </c>
      <c r="D162" s="253">
        <v>31148</v>
      </c>
      <c r="E162" s="254"/>
      <c r="F162" s="91">
        <v>39387</v>
      </c>
      <c r="G162" s="255">
        <v>39387</v>
      </c>
      <c r="H162" s="255" t="s">
        <v>859</v>
      </c>
      <c r="I162" s="256" t="s">
        <v>12</v>
      </c>
      <c r="J162" s="257" t="s">
        <v>975</v>
      </c>
      <c r="K162" s="258" t="s">
        <v>14</v>
      </c>
      <c r="L162" s="256"/>
      <c r="M162" s="256"/>
      <c r="N162" s="259"/>
      <c r="O162" s="256" t="s">
        <v>15</v>
      </c>
      <c r="P162" s="286"/>
      <c r="Q162" s="143" t="s">
        <v>16</v>
      </c>
      <c r="R162" s="256"/>
      <c r="S162" s="256" t="s">
        <v>736</v>
      </c>
      <c r="T162" s="261"/>
      <c r="U162" s="256" t="s">
        <v>771</v>
      </c>
      <c r="V162" s="256"/>
      <c r="W162" s="281" t="s">
        <v>619</v>
      </c>
      <c r="X162" s="264" t="s">
        <v>701</v>
      </c>
      <c r="Y162" s="260" t="s">
        <v>1131</v>
      </c>
      <c r="Z162" s="112"/>
      <c r="AA162" s="40"/>
    </row>
    <row r="163" spans="1:27" s="265" customFormat="1" ht="18" customHeight="1">
      <c r="A163" s="87">
        <f>IF(I163="","",MAX($A$11:A162)+1)</f>
        <v>143</v>
      </c>
      <c r="B163" s="88">
        <v>9</v>
      </c>
      <c r="C163" s="312" t="s">
        <v>672</v>
      </c>
      <c r="D163" s="267"/>
      <c r="E163" s="275">
        <v>32069</v>
      </c>
      <c r="F163" s="91">
        <v>39668</v>
      </c>
      <c r="G163" s="255">
        <v>39668</v>
      </c>
      <c r="H163" s="255" t="s">
        <v>859</v>
      </c>
      <c r="I163" s="256" t="s">
        <v>12</v>
      </c>
      <c r="J163" s="93" t="s">
        <v>974</v>
      </c>
      <c r="K163" s="258" t="s">
        <v>14</v>
      </c>
      <c r="L163" s="256"/>
      <c r="M163" s="256"/>
      <c r="N163" s="259"/>
      <c r="O163" s="256" t="s">
        <v>15</v>
      </c>
      <c r="P163" s="286" t="s">
        <v>930</v>
      </c>
      <c r="Q163" s="92" t="s">
        <v>16</v>
      </c>
      <c r="R163" s="256"/>
      <c r="S163" s="256" t="s">
        <v>736</v>
      </c>
      <c r="T163" s="261"/>
      <c r="U163" s="256" t="s">
        <v>772</v>
      </c>
      <c r="V163" s="256">
        <v>2019</v>
      </c>
      <c r="W163" s="263" t="s">
        <v>620</v>
      </c>
      <c r="X163" s="264" t="s">
        <v>701</v>
      </c>
      <c r="Y163" s="260" t="s">
        <v>1131</v>
      </c>
      <c r="Z163" s="112"/>
      <c r="AA163" s="40"/>
    </row>
    <row r="164" spans="1:27" s="265" customFormat="1" ht="18" customHeight="1">
      <c r="A164" s="87">
        <f>IF(I164="","",MAX($A$11:A163)+1)</f>
        <v>144</v>
      </c>
      <c r="B164" s="88">
        <v>10</v>
      </c>
      <c r="C164" s="298" t="s">
        <v>991</v>
      </c>
      <c r="D164" s="253"/>
      <c r="E164" s="267">
        <v>29267</v>
      </c>
      <c r="F164" s="91">
        <v>39101</v>
      </c>
      <c r="G164" s="255">
        <v>39101</v>
      </c>
      <c r="H164" s="255" t="s">
        <v>860</v>
      </c>
      <c r="I164" s="256" t="s">
        <v>12</v>
      </c>
      <c r="J164" s="257" t="s">
        <v>975</v>
      </c>
      <c r="K164" s="258" t="s">
        <v>14</v>
      </c>
      <c r="L164" s="256"/>
      <c r="M164" s="256"/>
      <c r="N164" s="259"/>
      <c r="O164" s="256" t="s">
        <v>15</v>
      </c>
      <c r="P164" s="286"/>
      <c r="Q164" s="92" t="s">
        <v>745</v>
      </c>
      <c r="R164" s="256"/>
      <c r="S164" s="256"/>
      <c r="T164" s="261"/>
      <c r="U164" s="262"/>
      <c r="V164" s="262"/>
      <c r="W164" s="282" t="s">
        <v>621</v>
      </c>
      <c r="X164" s="264" t="s">
        <v>701</v>
      </c>
      <c r="Y164" s="260" t="s">
        <v>1130</v>
      </c>
      <c r="Z164" s="112"/>
      <c r="AA164" s="40"/>
    </row>
    <row r="165" spans="1:27" s="265" customFormat="1" ht="18" customHeight="1">
      <c r="A165" s="87">
        <f>IF(I165="","",MAX($A$11:A164)+1)</f>
        <v>145</v>
      </c>
      <c r="B165" s="88">
        <v>11</v>
      </c>
      <c r="C165" s="252" t="s">
        <v>245</v>
      </c>
      <c r="D165" s="253"/>
      <c r="E165" s="267">
        <v>30609</v>
      </c>
      <c r="F165" s="91">
        <v>38962</v>
      </c>
      <c r="G165" s="255">
        <v>38962</v>
      </c>
      <c r="H165" s="255" t="s">
        <v>869</v>
      </c>
      <c r="I165" s="263" t="s">
        <v>39</v>
      </c>
      <c r="J165" s="257" t="s">
        <v>975</v>
      </c>
      <c r="K165" s="258" t="s">
        <v>14</v>
      </c>
      <c r="L165" s="256"/>
      <c r="M165" s="256"/>
      <c r="N165" s="259"/>
      <c r="O165" s="256" t="s">
        <v>15</v>
      </c>
      <c r="P165" s="286"/>
      <c r="Q165" s="92" t="s">
        <v>745</v>
      </c>
      <c r="R165" s="256"/>
      <c r="S165" s="256"/>
      <c r="T165" s="261"/>
      <c r="U165" s="262"/>
      <c r="V165" s="262"/>
      <c r="W165" s="281" t="s">
        <v>617</v>
      </c>
      <c r="X165" s="264" t="s">
        <v>701</v>
      </c>
      <c r="Y165" s="260" t="s">
        <v>1130</v>
      </c>
      <c r="Z165" s="112"/>
      <c r="AA165" s="40"/>
    </row>
    <row r="166" spans="1:27" s="265" customFormat="1" ht="18" customHeight="1">
      <c r="A166" s="87">
        <f>IF(I166="","",MAX($A$11:A165)+1)</f>
        <v>146</v>
      </c>
      <c r="B166" s="88">
        <v>12</v>
      </c>
      <c r="C166" s="252" t="s">
        <v>246</v>
      </c>
      <c r="D166" s="253"/>
      <c r="E166" s="267">
        <v>31008</v>
      </c>
      <c r="F166" s="91">
        <v>38930</v>
      </c>
      <c r="G166" s="255">
        <v>38930</v>
      </c>
      <c r="H166" s="255" t="s">
        <v>853</v>
      </c>
      <c r="I166" s="256" t="s">
        <v>12</v>
      </c>
      <c r="J166" s="93" t="s">
        <v>974</v>
      </c>
      <c r="K166" s="258" t="s">
        <v>14</v>
      </c>
      <c r="L166" s="256" t="s">
        <v>599</v>
      </c>
      <c r="M166" s="256"/>
      <c r="N166" s="259"/>
      <c r="O166" s="256" t="s">
        <v>15</v>
      </c>
      <c r="P166" s="286"/>
      <c r="Q166" s="92" t="s">
        <v>745</v>
      </c>
      <c r="R166" s="256"/>
      <c r="S166" s="256"/>
      <c r="T166" s="261"/>
      <c r="U166" s="262"/>
      <c r="V166" s="262"/>
      <c r="W166" s="281" t="s">
        <v>622</v>
      </c>
      <c r="X166" s="264" t="s">
        <v>701</v>
      </c>
      <c r="Y166" s="260" t="s">
        <v>1130</v>
      </c>
      <c r="Z166" s="112"/>
      <c r="AA166" s="40"/>
    </row>
    <row r="167" spans="1:27" s="265" customFormat="1" ht="18" customHeight="1">
      <c r="A167" s="87">
        <f>IF(I167="","",MAX($A$11:A166)+1)</f>
        <v>147</v>
      </c>
      <c r="B167" s="88">
        <v>13</v>
      </c>
      <c r="C167" s="116" t="s">
        <v>247</v>
      </c>
      <c r="D167" s="267"/>
      <c r="E167" s="253">
        <v>30644</v>
      </c>
      <c r="F167" s="91">
        <v>39680</v>
      </c>
      <c r="G167" s="255">
        <v>39661</v>
      </c>
      <c r="H167" s="255" t="s">
        <v>853</v>
      </c>
      <c r="I167" s="263" t="s">
        <v>1026</v>
      </c>
      <c r="J167" s="257" t="s">
        <v>975</v>
      </c>
      <c r="K167" s="258" t="s">
        <v>14</v>
      </c>
      <c r="L167" s="256"/>
      <c r="M167" s="256"/>
      <c r="N167" s="259"/>
      <c r="O167" s="256" t="s">
        <v>15</v>
      </c>
      <c r="P167" s="286"/>
      <c r="Q167" s="143" t="s">
        <v>16</v>
      </c>
      <c r="R167" s="256"/>
      <c r="S167" s="256" t="s">
        <v>737</v>
      </c>
      <c r="T167" s="260"/>
      <c r="U167" s="262" t="s">
        <v>773</v>
      </c>
      <c r="V167" s="262"/>
      <c r="W167" s="281" t="s">
        <v>580</v>
      </c>
      <c r="X167" s="264" t="s">
        <v>701</v>
      </c>
      <c r="Y167" s="260" t="s">
        <v>1130</v>
      </c>
      <c r="Z167" s="112"/>
      <c r="AA167" s="40"/>
    </row>
    <row r="168" spans="1:27" s="265" customFormat="1" ht="18" customHeight="1">
      <c r="A168" s="87">
        <f>IF(I168="","",MAX($A$11:A167)+1)</f>
        <v>148</v>
      </c>
      <c r="B168" s="88">
        <v>14</v>
      </c>
      <c r="C168" s="274" t="s">
        <v>248</v>
      </c>
      <c r="D168" s="276">
        <v>31078</v>
      </c>
      <c r="E168" s="254"/>
      <c r="F168" s="91" t="e">
        <v>#N/A</v>
      </c>
      <c r="G168" s="255">
        <v>39722</v>
      </c>
      <c r="H168" s="255" t="s">
        <v>859</v>
      </c>
      <c r="I168" s="256" t="s">
        <v>12</v>
      </c>
      <c r="J168" s="257" t="s">
        <v>975</v>
      </c>
      <c r="K168" s="258" t="s">
        <v>14</v>
      </c>
      <c r="L168" s="256"/>
      <c r="M168" s="256"/>
      <c r="N168" s="259"/>
      <c r="O168" s="256" t="s">
        <v>15</v>
      </c>
      <c r="P168" s="286" t="s">
        <v>1030</v>
      </c>
      <c r="Q168" s="136" t="s">
        <v>16</v>
      </c>
      <c r="R168" s="256">
        <v>2016</v>
      </c>
      <c r="S168" s="256" t="s">
        <v>737</v>
      </c>
      <c r="T168" s="260"/>
      <c r="U168" s="262" t="s">
        <v>774</v>
      </c>
      <c r="V168" s="262"/>
      <c r="W168" s="281" t="s">
        <v>580</v>
      </c>
      <c r="X168" s="264" t="s">
        <v>701</v>
      </c>
      <c r="Y168" s="260" t="s">
        <v>1130</v>
      </c>
      <c r="Z168" s="327" t="s">
        <v>969</v>
      </c>
      <c r="AA168" s="40"/>
    </row>
    <row r="169" spans="1:27" s="265" customFormat="1" ht="18" customHeight="1">
      <c r="A169" s="87">
        <f>IF(I169="","",MAX($A$11:A168)+1)</f>
        <v>149</v>
      </c>
      <c r="B169" s="88">
        <v>15</v>
      </c>
      <c r="C169" s="109" t="s">
        <v>250</v>
      </c>
      <c r="D169" s="253">
        <v>30959</v>
      </c>
      <c r="E169" s="254"/>
      <c r="F169" s="91">
        <v>40330</v>
      </c>
      <c r="G169" s="255">
        <v>40330</v>
      </c>
      <c r="H169" s="255">
        <v>40360</v>
      </c>
      <c r="I169" s="269" t="s">
        <v>12</v>
      </c>
      <c r="J169" s="257" t="s">
        <v>975</v>
      </c>
      <c r="K169" s="258" t="s">
        <v>14</v>
      </c>
      <c r="L169" s="256"/>
      <c r="M169" s="256"/>
      <c r="N169" s="259"/>
      <c r="O169" s="256" t="s">
        <v>15</v>
      </c>
      <c r="P169" s="269"/>
      <c r="Q169" s="92" t="s">
        <v>745</v>
      </c>
      <c r="R169" s="256"/>
      <c r="S169" s="256"/>
      <c r="T169" s="256" t="s">
        <v>736</v>
      </c>
      <c r="U169" s="287" t="s">
        <v>776</v>
      </c>
      <c r="V169" s="287"/>
      <c r="W169" s="256" t="s">
        <v>619</v>
      </c>
      <c r="X169" s="264" t="s">
        <v>701</v>
      </c>
      <c r="Y169" s="260" t="s">
        <v>1131</v>
      </c>
      <c r="Z169" s="112"/>
      <c r="AA169" s="40"/>
    </row>
    <row r="170" spans="1:27" s="265" customFormat="1" ht="18" customHeight="1">
      <c r="A170" s="87">
        <f>IF(I170="","",MAX($A$11:A169)+1)</f>
        <v>150</v>
      </c>
      <c r="B170" s="88">
        <v>16</v>
      </c>
      <c r="C170" s="98" t="s">
        <v>254</v>
      </c>
      <c r="D170" s="253"/>
      <c r="E170" s="267">
        <v>30468</v>
      </c>
      <c r="F170" s="91">
        <v>38961</v>
      </c>
      <c r="G170" s="255">
        <v>38961</v>
      </c>
      <c r="H170" s="255" t="s">
        <v>869</v>
      </c>
      <c r="I170" s="256" t="s">
        <v>12</v>
      </c>
      <c r="J170" s="257" t="s">
        <v>975</v>
      </c>
      <c r="K170" s="258" t="s">
        <v>14</v>
      </c>
      <c r="L170" s="256"/>
      <c r="M170" s="256"/>
      <c r="N170" s="259"/>
      <c r="O170" s="256" t="s">
        <v>15</v>
      </c>
      <c r="P170" s="268"/>
      <c r="Q170" s="92" t="s">
        <v>745</v>
      </c>
      <c r="R170" s="256"/>
      <c r="S170" s="256"/>
      <c r="T170" s="261"/>
      <c r="U170" s="262"/>
      <c r="V170" s="262"/>
      <c r="W170" s="281" t="s">
        <v>595</v>
      </c>
      <c r="X170" s="264" t="s">
        <v>701</v>
      </c>
      <c r="Y170" s="260" t="s">
        <v>1131</v>
      </c>
      <c r="Z170" s="112"/>
      <c r="AA170" s="40"/>
    </row>
    <row r="171" spans="1:27" s="265" customFormat="1" ht="18" customHeight="1">
      <c r="A171" s="87">
        <f>IF(I171="","",MAX($A$11:A170)+1)</f>
        <v>151</v>
      </c>
      <c r="B171" s="88">
        <v>17</v>
      </c>
      <c r="C171" s="98" t="s">
        <v>255</v>
      </c>
      <c r="D171" s="253"/>
      <c r="E171" s="267">
        <v>30975</v>
      </c>
      <c r="F171" s="91">
        <v>38961</v>
      </c>
      <c r="G171" s="255">
        <v>38961</v>
      </c>
      <c r="H171" s="255" t="s">
        <v>869</v>
      </c>
      <c r="I171" s="256" t="s">
        <v>12</v>
      </c>
      <c r="J171" s="257" t="s">
        <v>975</v>
      </c>
      <c r="K171" s="258" t="s">
        <v>14</v>
      </c>
      <c r="L171" s="256" t="s">
        <v>599</v>
      </c>
      <c r="M171" s="256"/>
      <c r="N171" s="259"/>
      <c r="O171" s="256" t="s">
        <v>15</v>
      </c>
      <c r="P171" s="268"/>
      <c r="Q171" s="92" t="s">
        <v>745</v>
      </c>
      <c r="R171" s="256"/>
      <c r="S171" s="256"/>
      <c r="T171" s="261"/>
      <c r="U171" s="262"/>
      <c r="V171" s="262"/>
      <c r="W171" s="281" t="s">
        <v>623</v>
      </c>
      <c r="X171" s="264" t="s">
        <v>701</v>
      </c>
      <c r="Y171" s="260" t="s">
        <v>1131</v>
      </c>
      <c r="Z171" s="112"/>
      <c r="AA171" s="40"/>
    </row>
    <row r="172" spans="1:27" s="265" customFormat="1" ht="18" customHeight="1">
      <c r="A172" s="87">
        <f>IF(I172="","",MAX($A$11:A171)+1)</f>
        <v>152</v>
      </c>
      <c r="B172" s="88">
        <v>18</v>
      </c>
      <c r="C172" s="98" t="s">
        <v>992</v>
      </c>
      <c r="D172" s="253"/>
      <c r="E172" s="267">
        <v>30561</v>
      </c>
      <c r="F172" s="91">
        <v>38961</v>
      </c>
      <c r="G172" s="255">
        <v>38961</v>
      </c>
      <c r="H172" s="255" t="s">
        <v>860</v>
      </c>
      <c r="I172" s="256" t="s">
        <v>12</v>
      </c>
      <c r="J172" s="121" t="s">
        <v>974</v>
      </c>
      <c r="K172" s="258" t="s">
        <v>14</v>
      </c>
      <c r="L172" s="256"/>
      <c r="M172" s="256"/>
      <c r="N172" s="259"/>
      <c r="O172" s="256" t="s">
        <v>15</v>
      </c>
      <c r="P172" s="268"/>
      <c r="Q172" s="92" t="s">
        <v>745</v>
      </c>
      <c r="R172" s="256"/>
      <c r="S172" s="256"/>
      <c r="T172" s="261"/>
      <c r="U172" s="262"/>
      <c r="V172" s="262"/>
      <c r="W172" s="282" t="s">
        <v>621</v>
      </c>
      <c r="X172" s="264" t="s">
        <v>701</v>
      </c>
      <c r="Y172" s="260" t="s">
        <v>1131</v>
      </c>
      <c r="Z172" s="112"/>
      <c r="AA172" s="40"/>
    </row>
    <row r="173" spans="1:27" s="265" customFormat="1" ht="18" customHeight="1">
      <c r="A173" s="87">
        <f>IF(I173="","",MAX($A$11:A172)+1)</f>
        <v>153</v>
      </c>
      <c r="B173" s="88">
        <v>19</v>
      </c>
      <c r="C173" s="252" t="s">
        <v>257</v>
      </c>
      <c r="D173" s="253"/>
      <c r="E173" s="267">
        <v>30852</v>
      </c>
      <c r="F173" s="91">
        <v>39448</v>
      </c>
      <c r="G173" s="255">
        <v>38961</v>
      </c>
      <c r="H173" s="255" t="s">
        <v>869</v>
      </c>
      <c r="I173" s="256" t="s">
        <v>12</v>
      </c>
      <c r="J173" s="257" t="s">
        <v>975</v>
      </c>
      <c r="K173" s="258" t="s">
        <v>14</v>
      </c>
      <c r="L173" s="256"/>
      <c r="M173" s="256"/>
      <c r="N173" s="259"/>
      <c r="O173" s="256" t="s">
        <v>15</v>
      </c>
      <c r="P173" s="268"/>
      <c r="Q173" s="92" t="s">
        <v>745</v>
      </c>
      <c r="R173" s="256"/>
      <c r="S173" s="256"/>
      <c r="T173" s="261"/>
      <c r="U173" s="262"/>
      <c r="V173" s="262"/>
      <c r="W173" s="281" t="s">
        <v>237</v>
      </c>
      <c r="X173" s="264" t="s">
        <v>701</v>
      </c>
      <c r="Y173" s="260" t="s">
        <v>1130</v>
      </c>
      <c r="Z173" s="112"/>
      <c r="AA173" s="40"/>
    </row>
    <row r="174" spans="1:27" s="265" customFormat="1" ht="18" customHeight="1">
      <c r="A174" s="87">
        <f>IF(I174="","",MAX($A$11:A173)+1)</f>
        <v>154</v>
      </c>
      <c r="B174" s="88">
        <v>20</v>
      </c>
      <c r="C174" s="298" t="s">
        <v>258</v>
      </c>
      <c r="D174" s="253"/>
      <c r="E174" s="267">
        <v>31042</v>
      </c>
      <c r="F174" s="91"/>
      <c r="G174" s="255">
        <v>38961</v>
      </c>
      <c r="H174" s="255" t="s">
        <v>860</v>
      </c>
      <c r="I174" s="256" t="s">
        <v>12</v>
      </c>
      <c r="J174" s="257" t="s">
        <v>975</v>
      </c>
      <c r="K174" s="258" t="s">
        <v>14</v>
      </c>
      <c r="L174" s="256"/>
      <c r="M174" s="256"/>
      <c r="N174" s="259"/>
      <c r="O174" s="256" t="s">
        <v>15</v>
      </c>
      <c r="P174" s="288"/>
      <c r="Q174" s="92" t="s">
        <v>745</v>
      </c>
      <c r="R174" s="256"/>
      <c r="S174" s="256"/>
      <c r="T174" s="261"/>
      <c r="U174" s="262"/>
      <c r="V174" s="262"/>
      <c r="W174" s="282" t="s">
        <v>625</v>
      </c>
      <c r="X174" s="264" t="s">
        <v>701</v>
      </c>
      <c r="Y174" s="260" t="s">
        <v>1130</v>
      </c>
      <c r="Z174" s="112"/>
      <c r="AA174" s="40"/>
    </row>
    <row r="175" spans="1:27" s="265" customFormat="1" ht="18" customHeight="1">
      <c r="A175" s="87">
        <f>IF(I175="","",MAX($A$11:A174)+1)</f>
        <v>155</v>
      </c>
      <c r="B175" s="88">
        <v>21</v>
      </c>
      <c r="C175" s="252" t="s">
        <v>243</v>
      </c>
      <c r="D175" s="253">
        <v>30331</v>
      </c>
      <c r="E175" s="278"/>
      <c r="F175" s="91" t="e">
        <v>#N/A</v>
      </c>
      <c r="G175" s="255">
        <v>38961</v>
      </c>
      <c r="H175" s="255" t="s">
        <v>869</v>
      </c>
      <c r="I175" s="256" t="s">
        <v>12</v>
      </c>
      <c r="J175" s="257" t="s">
        <v>975</v>
      </c>
      <c r="K175" s="258" t="s">
        <v>14</v>
      </c>
      <c r="L175" s="262"/>
      <c r="M175" s="262"/>
      <c r="N175" s="259"/>
      <c r="O175" s="256" t="s">
        <v>15</v>
      </c>
      <c r="P175" s="286"/>
      <c r="Q175" s="92" t="s">
        <v>745</v>
      </c>
      <c r="R175" s="256"/>
      <c r="S175" s="256" t="s">
        <v>739</v>
      </c>
      <c r="T175" s="261"/>
      <c r="U175" s="262" t="s">
        <v>778</v>
      </c>
      <c r="V175" s="262"/>
      <c r="W175" s="281" t="s">
        <v>580</v>
      </c>
      <c r="X175" s="264" t="s">
        <v>701</v>
      </c>
      <c r="Y175" s="260" t="s">
        <v>1130</v>
      </c>
      <c r="Z175" s="112"/>
      <c r="AA175" s="40"/>
    </row>
    <row r="176" spans="1:27" s="265" customFormat="1" ht="18" customHeight="1">
      <c r="A176" s="87">
        <f>IF(I176="","",MAX($A$11:A175)+1)</f>
        <v>156</v>
      </c>
      <c r="B176" s="88">
        <v>22</v>
      </c>
      <c r="C176" s="252" t="s">
        <v>260</v>
      </c>
      <c r="D176" s="253"/>
      <c r="E176" s="267">
        <v>30278</v>
      </c>
      <c r="F176" s="91">
        <v>39295</v>
      </c>
      <c r="G176" s="255">
        <v>39295</v>
      </c>
      <c r="H176" s="255">
        <v>40544</v>
      </c>
      <c r="I176" s="263" t="s">
        <v>39</v>
      </c>
      <c r="J176" s="93" t="s">
        <v>974</v>
      </c>
      <c r="K176" s="258" t="s">
        <v>14</v>
      </c>
      <c r="L176" s="256"/>
      <c r="M176" s="256"/>
      <c r="N176" s="259"/>
      <c r="O176" s="256" t="s">
        <v>15</v>
      </c>
      <c r="P176" s="286"/>
      <c r="Q176" s="143" t="s">
        <v>16</v>
      </c>
      <c r="R176" s="256"/>
      <c r="S176" s="256"/>
      <c r="T176" s="261"/>
      <c r="U176" s="262"/>
      <c r="V176" s="262"/>
      <c r="W176" s="281" t="s">
        <v>237</v>
      </c>
      <c r="X176" s="264" t="s">
        <v>701</v>
      </c>
      <c r="Y176" s="260" t="s">
        <v>1130</v>
      </c>
      <c r="Z176" s="112"/>
      <c r="AA176" s="40"/>
    </row>
    <row r="177" spans="1:27" s="265" customFormat="1" ht="18" customHeight="1">
      <c r="A177" s="87">
        <f>IF(I177="","",MAX($A$11:A176)+1)</f>
        <v>157</v>
      </c>
      <c r="B177" s="88">
        <v>23</v>
      </c>
      <c r="C177" s="273" t="s">
        <v>264</v>
      </c>
      <c r="D177" s="253"/>
      <c r="E177" s="277">
        <v>29439</v>
      </c>
      <c r="F177" s="91">
        <v>38353</v>
      </c>
      <c r="G177" s="255">
        <v>40940</v>
      </c>
      <c r="H177" s="255">
        <v>40940</v>
      </c>
      <c r="I177" s="256" t="s">
        <v>12</v>
      </c>
      <c r="J177" s="257" t="s">
        <v>975</v>
      </c>
      <c r="K177" s="258" t="s">
        <v>14</v>
      </c>
      <c r="L177" s="256"/>
      <c r="M177" s="256"/>
      <c r="N177" s="259"/>
      <c r="O177" s="256" t="s">
        <v>15</v>
      </c>
      <c r="P177" s="286"/>
      <c r="Q177" s="92" t="s">
        <v>745</v>
      </c>
      <c r="R177" s="256"/>
      <c r="S177" s="256"/>
      <c r="T177" s="261"/>
      <c r="U177" s="262"/>
      <c r="V177" s="262"/>
      <c r="W177" s="282" t="s">
        <v>626</v>
      </c>
      <c r="X177" s="264" t="s">
        <v>701</v>
      </c>
      <c r="Y177" s="260" t="s">
        <v>1130</v>
      </c>
      <c r="Z177" s="112"/>
      <c r="AA177" s="40"/>
    </row>
    <row r="178" spans="1:27" s="43" customFormat="1" ht="18" customHeight="1">
      <c r="A178" s="87">
        <f>IF(I178="","",MAX($A$11:A177)+1)</f>
        <v>158</v>
      </c>
      <c r="B178" s="88">
        <v>24</v>
      </c>
      <c r="C178" s="98" t="s">
        <v>265</v>
      </c>
      <c r="D178" s="85">
        <v>30553</v>
      </c>
      <c r="E178" s="90"/>
      <c r="F178" s="91">
        <v>39083</v>
      </c>
      <c r="G178" s="91">
        <v>39083</v>
      </c>
      <c r="H178" s="91"/>
      <c r="I178" s="92" t="s">
        <v>12</v>
      </c>
      <c r="J178" s="257" t="s">
        <v>975</v>
      </c>
      <c r="K178" s="142" t="s">
        <v>14</v>
      </c>
      <c r="L178" s="92"/>
      <c r="M178" s="92"/>
      <c r="N178" s="59"/>
      <c r="O178" s="256" t="s">
        <v>15</v>
      </c>
      <c r="P178" s="97"/>
      <c r="Q178" s="92" t="s">
        <v>16</v>
      </c>
      <c r="R178" s="92"/>
      <c r="S178" s="92" t="s">
        <v>737</v>
      </c>
      <c r="T178" s="97"/>
      <c r="U178" s="101" t="s">
        <v>779</v>
      </c>
      <c r="V178" s="503">
        <v>44013</v>
      </c>
      <c r="W178" s="92" t="s">
        <v>619</v>
      </c>
      <c r="X178" s="264" t="s">
        <v>701</v>
      </c>
      <c r="Y178" s="260" t="s">
        <v>1131</v>
      </c>
      <c r="Z178" s="327"/>
      <c r="AA178" s="40"/>
    </row>
    <row r="179" spans="1:27" s="265" customFormat="1" ht="18" customHeight="1">
      <c r="A179" s="87">
        <f>IF(I179="","",MAX($A$11:A178)+1)</f>
        <v>159</v>
      </c>
      <c r="B179" s="88">
        <v>25</v>
      </c>
      <c r="C179" s="313" t="s">
        <v>993</v>
      </c>
      <c r="D179" s="253"/>
      <c r="E179" s="253">
        <v>31820</v>
      </c>
      <c r="F179" s="91"/>
      <c r="G179" s="255">
        <v>40087</v>
      </c>
      <c r="H179" s="255">
        <v>42339</v>
      </c>
      <c r="I179" s="263" t="s">
        <v>39</v>
      </c>
      <c r="J179" s="257" t="s">
        <v>975</v>
      </c>
      <c r="K179" s="258" t="s">
        <v>14</v>
      </c>
      <c r="L179" s="268"/>
      <c r="M179" s="268"/>
      <c r="N179" s="259"/>
      <c r="O179" s="285" t="s">
        <v>15</v>
      </c>
      <c r="P179" s="286"/>
      <c r="Q179" s="92" t="s">
        <v>745</v>
      </c>
      <c r="R179" s="256"/>
      <c r="S179" s="256"/>
      <c r="T179" s="261"/>
      <c r="U179" s="262"/>
      <c r="V179" s="262"/>
      <c r="W179" s="281" t="s">
        <v>620</v>
      </c>
      <c r="X179" s="264" t="s">
        <v>701</v>
      </c>
      <c r="Y179" s="260" t="s">
        <v>1131</v>
      </c>
      <c r="Z179" s="112" t="s">
        <v>568</v>
      </c>
      <c r="AA179" s="40"/>
    </row>
    <row r="180" spans="1:27" s="265" customFormat="1" ht="18" customHeight="1">
      <c r="A180" s="87">
        <f>IF(I180="","",MAX($A$11:A179)+1)</f>
        <v>160</v>
      </c>
      <c r="B180" s="88">
        <v>26</v>
      </c>
      <c r="C180" s="312" t="s">
        <v>266</v>
      </c>
      <c r="D180" s="253"/>
      <c r="E180" s="253">
        <v>32759</v>
      </c>
      <c r="F180" s="91">
        <v>40817</v>
      </c>
      <c r="G180" s="255">
        <v>40817</v>
      </c>
      <c r="H180" s="255">
        <v>42339</v>
      </c>
      <c r="I180" s="263" t="s">
        <v>39</v>
      </c>
      <c r="J180" s="257" t="s">
        <v>975</v>
      </c>
      <c r="K180" s="258" t="s">
        <v>14</v>
      </c>
      <c r="L180" s="256"/>
      <c r="M180" s="256"/>
      <c r="N180" s="259"/>
      <c r="O180" s="285" t="s">
        <v>15</v>
      </c>
      <c r="P180" s="286"/>
      <c r="Q180" s="92" t="s">
        <v>745</v>
      </c>
      <c r="R180" s="256"/>
      <c r="S180" s="256"/>
      <c r="T180" s="261"/>
      <c r="U180" s="262"/>
      <c r="V180" s="262"/>
      <c r="W180" s="256" t="s">
        <v>627</v>
      </c>
      <c r="X180" s="264" t="s">
        <v>701</v>
      </c>
      <c r="Y180" s="260" t="s">
        <v>1131</v>
      </c>
      <c r="Z180" s="327" t="s">
        <v>969</v>
      </c>
      <c r="AA180" s="40"/>
    </row>
    <row r="181" spans="1:27" s="265" customFormat="1" ht="18" customHeight="1">
      <c r="A181" s="87">
        <f>IF(I181="","",MAX($A$11:A180)+1)</f>
        <v>161</v>
      </c>
      <c r="B181" s="88">
        <v>27</v>
      </c>
      <c r="C181" s="273" t="s">
        <v>268</v>
      </c>
      <c r="D181" s="253"/>
      <c r="E181" s="267">
        <v>31660</v>
      </c>
      <c r="F181" s="91">
        <v>41061</v>
      </c>
      <c r="G181" s="255">
        <v>41061</v>
      </c>
      <c r="H181" s="255"/>
      <c r="I181" s="263" t="s">
        <v>39</v>
      </c>
      <c r="J181" s="257">
        <v>15111</v>
      </c>
      <c r="K181" s="258" t="s">
        <v>14</v>
      </c>
      <c r="L181" s="256"/>
      <c r="M181" s="256"/>
      <c r="N181" s="259"/>
      <c r="O181" s="285" t="s">
        <v>45</v>
      </c>
      <c r="P181" s="286"/>
      <c r="Q181" s="92" t="s">
        <v>745</v>
      </c>
      <c r="R181" s="256"/>
      <c r="S181" s="256"/>
      <c r="T181" s="261"/>
      <c r="U181" s="262"/>
      <c r="V181" s="262"/>
      <c r="W181" s="281" t="s">
        <v>615</v>
      </c>
      <c r="X181" s="264" t="s">
        <v>701</v>
      </c>
      <c r="Y181" s="260" t="s">
        <v>1130</v>
      </c>
      <c r="Z181" s="112" t="s">
        <v>568</v>
      </c>
      <c r="AA181" s="40"/>
    </row>
    <row r="182" spans="1:27" s="265" customFormat="1" ht="18" customHeight="1">
      <c r="A182" s="87">
        <f>IF(I182="","",MAX($A$11:A181)+1)</f>
        <v>162</v>
      </c>
      <c r="B182" s="88">
        <v>28</v>
      </c>
      <c r="C182" s="98" t="s">
        <v>262</v>
      </c>
      <c r="D182" s="253">
        <v>31404</v>
      </c>
      <c r="E182" s="254"/>
      <c r="F182" s="91">
        <v>39294</v>
      </c>
      <c r="G182" s="255">
        <v>39294</v>
      </c>
      <c r="H182" s="255" t="s">
        <v>853</v>
      </c>
      <c r="I182" s="256" t="s">
        <v>12</v>
      </c>
      <c r="J182" s="257" t="s">
        <v>975</v>
      </c>
      <c r="K182" s="258" t="s">
        <v>14</v>
      </c>
      <c r="L182" s="256"/>
      <c r="M182" s="256"/>
      <c r="N182" s="259"/>
      <c r="O182" s="256" t="s">
        <v>15</v>
      </c>
      <c r="P182" s="286"/>
      <c r="Q182" s="92" t="s">
        <v>745</v>
      </c>
      <c r="R182" s="256"/>
      <c r="S182" s="256"/>
      <c r="T182" s="261"/>
      <c r="U182" s="262"/>
      <c r="V182" s="262"/>
      <c r="W182" s="281" t="s">
        <v>619</v>
      </c>
      <c r="X182" s="264" t="s">
        <v>701</v>
      </c>
      <c r="Y182" s="260" t="s">
        <v>1131</v>
      </c>
      <c r="Z182" s="112"/>
      <c r="AA182" s="40"/>
    </row>
    <row r="183" spans="1:27" s="265" customFormat="1" ht="18" customHeight="1">
      <c r="A183" s="87">
        <f>IF(I183="","",MAX($A$11:A182)+1)</f>
        <v>163</v>
      </c>
      <c r="B183" s="88">
        <v>29</v>
      </c>
      <c r="C183" s="273" t="s">
        <v>270</v>
      </c>
      <c r="D183" s="270"/>
      <c r="E183" s="253">
        <v>32101</v>
      </c>
      <c r="F183" s="91">
        <v>41183</v>
      </c>
      <c r="G183" s="255">
        <v>41183</v>
      </c>
      <c r="H183" s="255">
        <v>43122</v>
      </c>
      <c r="I183" s="256" t="s">
        <v>12</v>
      </c>
      <c r="J183" s="257" t="s">
        <v>975</v>
      </c>
      <c r="K183" s="258" t="s">
        <v>14</v>
      </c>
      <c r="L183" s="256"/>
      <c r="M183" s="256"/>
      <c r="N183" s="259"/>
      <c r="O183" s="256" t="s">
        <v>15</v>
      </c>
      <c r="P183" s="286"/>
      <c r="Q183" s="92" t="s">
        <v>745</v>
      </c>
      <c r="R183" s="256"/>
      <c r="S183" s="256"/>
      <c r="T183" s="261"/>
      <c r="U183" s="262"/>
      <c r="V183" s="262"/>
      <c r="W183" s="281" t="s">
        <v>629</v>
      </c>
      <c r="X183" s="264" t="s">
        <v>701</v>
      </c>
      <c r="Y183" s="260" t="s">
        <v>1130</v>
      </c>
      <c r="Z183" s="112"/>
      <c r="AA183" s="40"/>
    </row>
    <row r="184" spans="1:27" s="265" customFormat="1" ht="18" customHeight="1">
      <c r="A184" s="87">
        <f>IF(I184="","",MAX($A$11:A183)+1)</f>
        <v>164</v>
      </c>
      <c r="B184" s="88">
        <v>30</v>
      </c>
      <c r="C184" s="299" t="s">
        <v>604</v>
      </c>
      <c r="D184" s="253"/>
      <c r="E184" s="277">
        <v>32028</v>
      </c>
      <c r="F184" s="91">
        <v>41974</v>
      </c>
      <c r="G184" s="255">
        <v>41974</v>
      </c>
      <c r="H184" s="255">
        <v>42339</v>
      </c>
      <c r="I184" s="256" t="s">
        <v>39</v>
      </c>
      <c r="J184" s="257" t="s">
        <v>975</v>
      </c>
      <c r="K184" s="258" t="s">
        <v>14</v>
      </c>
      <c r="L184" s="256"/>
      <c r="M184" s="256"/>
      <c r="N184" s="259"/>
      <c r="O184" s="285" t="s">
        <v>15</v>
      </c>
      <c r="P184" s="268" t="s">
        <v>936</v>
      </c>
      <c r="Q184" s="92" t="s">
        <v>745</v>
      </c>
      <c r="R184" s="256"/>
      <c r="S184" s="256"/>
      <c r="T184" s="261"/>
      <c r="U184" s="262"/>
      <c r="V184" s="262"/>
      <c r="W184" s="281" t="s">
        <v>630</v>
      </c>
      <c r="X184" s="264" t="s">
        <v>701</v>
      </c>
      <c r="Y184" s="260" t="s">
        <v>1130</v>
      </c>
      <c r="Z184" s="327" t="s">
        <v>969</v>
      </c>
      <c r="AA184" s="40"/>
    </row>
    <row r="185" spans="1:27" s="265" customFormat="1" ht="18" customHeight="1">
      <c r="A185" s="87">
        <f>IF(I185="","",MAX($A$11:A184)+1)</f>
        <v>165</v>
      </c>
      <c r="B185" s="88">
        <v>31</v>
      </c>
      <c r="C185" s="313" t="s">
        <v>269</v>
      </c>
      <c r="D185" s="277">
        <v>32565</v>
      </c>
      <c r="E185" s="254"/>
      <c r="F185" s="91">
        <v>41061</v>
      </c>
      <c r="G185" s="255">
        <v>41061</v>
      </c>
      <c r="H185" s="255"/>
      <c r="I185" s="256" t="s">
        <v>12</v>
      </c>
      <c r="J185" s="257">
        <v>15111</v>
      </c>
      <c r="K185" s="258" t="s">
        <v>14</v>
      </c>
      <c r="L185" s="256"/>
      <c r="M185" s="256"/>
      <c r="N185" s="259"/>
      <c r="O185" s="285" t="s">
        <v>45</v>
      </c>
      <c r="P185" s="286" t="s">
        <v>933</v>
      </c>
      <c r="Q185" s="143" t="s">
        <v>16</v>
      </c>
      <c r="R185" s="256"/>
      <c r="S185" s="256"/>
      <c r="T185" s="256" t="s">
        <v>737</v>
      </c>
      <c r="U185" s="262" t="s">
        <v>780</v>
      </c>
      <c r="V185" s="262"/>
      <c r="W185" s="256" t="s">
        <v>580</v>
      </c>
      <c r="X185" s="264" t="s">
        <v>701</v>
      </c>
      <c r="Y185" s="260" t="s">
        <v>1130</v>
      </c>
      <c r="Z185" s="327" t="s">
        <v>969</v>
      </c>
      <c r="AA185" s="40"/>
    </row>
    <row r="186" spans="1:27" s="265" customFormat="1" ht="18" customHeight="1">
      <c r="A186" s="87">
        <f>IF(I186="","",MAX($A$11:A185)+1)</f>
        <v>166</v>
      </c>
      <c r="B186" s="88">
        <v>32</v>
      </c>
      <c r="C186" s="273" t="s">
        <v>578</v>
      </c>
      <c r="D186" s="277"/>
      <c r="E186" s="254">
        <v>32933</v>
      </c>
      <c r="F186" s="91" t="e">
        <v>#N/A</v>
      </c>
      <c r="G186" s="255">
        <v>42248</v>
      </c>
      <c r="H186" s="255"/>
      <c r="I186" s="256" t="s">
        <v>12</v>
      </c>
      <c r="J186" s="257">
        <v>15111</v>
      </c>
      <c r="K186" s="258" t="s">
        <v>14</v>
      </c>
      <c r="L186" s="256"/>
      <c r="M186" s="256"/>
      <c r="N186" s="259"/>
      <c r="O186" s="285" t="s">
        <v>45</v>
      </c>
      <c r="P186" s="286"/>
      <c r="Q186" s="92" t="s">
        <v>745</v>
      </c>
      <c r="R186" s="256"/>
      <c r="S186" s="256"/>
      <c r="T186" s="256"/>
      <c r="U186" s="262"/>
      <c r="V186" s="262"/>
      <c r="W186" s="256" t="s">
        <v>622</v>
      </c>
      <c r="X186" s="264" t="s">
        <v>701</v>
      </c>
      <c r="Y186" s="260" t="s">
        <v>1130</v>
      </c>
      <c r="Z186" s="327" t="s">
        <v>568</v>
      </c>
      <c r="AA186" s="40"/>
    </row>
    <row r="187" spans="1:27" s="265" customFormat="1" ht="18" customHeight="1">
      <c r="A187" s="87">
        <f>IF(I187="","",MAX($A$11:A186)+1)</f>
        <v>167</v>
      </c>
      <c r="B187" s="88">
        <v>33</v>
      </c>
      <c r="C187" s="313" t="s">
        <v>593</v>
      </c>
      <c r="D187" s="277"/>
      <c r="E187" s="254">
        <v>33195</v>
      </c>
      <c r="F187" s="91"/>
      <c r="G187" s="255">
        <v>42401</v>
      </c>
      <c r="H187" s="255">
        <v>42401</v>
      </c>
      <c r="I187" s="263" t="s">
        <v>39</v>
      </c>
      <c r="J187" s="257" t="s">
        <v>975</v>
      </c>
      <c r="K187" s="258" t="s">
        <v>14</v>
      </c>
      <c r="L187" s="256"/>
      <c r="M187" s="256"/>
      <c r="N187" s="259"/>
      <c r="O187" s="285" t="s">
        <v>15</v>
      </c>
      <c r="P187" s="286"/>
      <c r="Q187" s="92" t="s">
        <v>745</v>
      </c>
      <c r="R187" s="256"/>
      <c r="S187" s="256"/>
      <c r="T187" s="256"/>
      <c r="U187" s="262"/>
      <c r="V187" s="262"/>
      <c r="W187" s="256" t="s">
        <v>1164</v>
      </c>
      <c r="X187" s="264" t="s">
        <v>701</v>
      </c>
      <c r="Y187" s="260" t="s">
        <v>1131</v>
      </c>
      <c r="Z187" s="112"/>
      <c r="AA187" s="40"/>
    </row>
    <row r="188" spans="1:27" s="265" customFormat="1" ht="18" customHeight="1">
      <c r="A188" s="87">
        <f>IF(I188="","",MAX($A$11:A187)+1)</f>
        <v>168</v>
      </c>
      <c r="B188" s="88">
        <v>34</v>
      </c>
      <c r="C188" s="273" t="s">
        <v>945</v>
      </c>
      <c r="D188" s="277"/>
      <c r="E188" s="254">
        <v>33260</v>
      </c>
      <c r="F188" s="91"/>
      <c r="G188" s="255">
        <v>42491</v>
      </c>
      <c r="H188" s="91">
        <v>43040</v>
      </c>
      <c r="I188" s="263" t="s">
        <v>39</v>
      </c>
      <c r="J188" s="257" t="s">
        <v>975</v>
      </c>
      <c r="K188" s="258" t="s">
        <v>14</v>
      </c>
      <c r="L188" s="256"/>
      <c r="M188" s="256"/>
      <c r="N188" s="259"/>
      <c r="O188" s="285" t="s">
        <v>15</v>
      </c>
      <c r="P188" s="286" t="s">
        <v>939</v>
      </c>
      <c r="Q188" s="92" t="s">
        <v>745</v>
      </c>
      <c r="R188" s="256"/>
      <c r="S188" s="256"/>
      <c r="T188" s="256"/>
      <c r="U188" s="262"/>
      <c r="V188" s="262"/>
      <c r="W188" s="256" t="s">
        <v>638</v>
      </c>
      <c r="X188" s="264" t="s">
        <v>701</v>
      </c>
      <c r="Y188" s="260" t="s">
        <v>1130</v>
      </c>
      <c r="Z188" s="327" t="s">
        <v>969</v>
      </c>
      <c r="AA188" s="40"/>
    </row>
    <row r="189" spans="1:27" s="265" customFormat="1" ht="18" customHeight="1">
      <c r="A189" s="87">
        <f>IF(I189="","",MAX($A$11:A188)+1)</f>
        <v>169</v>
      </c>
      <c r="B189" s="88">
        <v>35</v>
      </c>
      <c r="C189" s="299" t="s">
        <v>577</v>
      </c>
      <c r="D189" s="277"/>
      <c r="E189" s="254">
        <v>29958</v>
      </c>
      <c r="F189" s="130"/>
      <c r="G189" s="255">
        <v>42491</v>
      </c>
      <c r="H189" s="91">
        <v>43040</v>
      </c>
      <c r="I189" s="256" t="s">
        <v>12</v>
      </c>
      <c r="J189" s="257" t="s">
        <v>975</v>
      </c>
      <c r="K189" s="258" t="s">
        <v>14</v>
      </c>
      <c r="L189" s="256"/>
      <c r="M189" s="256"/>
      <c r="N189" s="259"/>
      <c r="O189" s="285" t="s">
        <v>15</v>
      </c>
      <c r="P189" s="286" t="s">
        <v>932</v>
      </c>
      <c r="Q189" s="92" t="s">
        <v>745</v>
      </c>
      <c r="R189" s="256"/>
      <c r="S189" s="256"/>
      <c r="T189" s="256"/>
      <c r="U189" s="262"/>
      <c r="V189" s="262"/>
      <c r="W189" s="256" t="s">
        <v>237</v>
      </c>
      <c r="X189" s="264" t="s">
        <v>701</v>
      </c>
      <c r="Y189" s="260" t="s">
        <v>1130</v>
      </c>
      <c r="Z189" s="112"/>
      <c r="AA189" s="40"/>
    </row>
    <row r="190" spans="1:27" s="265" customFormat="1" ht="18" customHeight="1">
      <c r="A190" s="87">
        <f>IF(I190="","",MAX($A$11:A189)+1)</f>
        <v>170</v>
      </c>
      <c r="B190" s="88">
        <v>36</v>
      </c>
      <c r="C190" s="299" t="s">
        <v>1011</v>
      </c>
      <c r="D190" s="277"/>
      <c r="E190" s="254">
        <v>32044</v>
      </c>
      <c r="F190" s="91"/>
      <c r="G190" s="255">
        <v>42461</v>
      </c>
      <c r="H190" s="91">
        <v>43040</v>
      </c>
      <c r="I190" s="256" t="s">
        <v>12</v>
      </c>
      <c r="J190" s="257" t="s">
        <v>975</v>
      </c>
      <c r="K190" s="258" t="s">
        <v>14</v>
      </c>
      <c r="L190" s="256"/>
      <c r="M190" s="256"/>
      <c r="N190" s="259"/>
      <c r="O190" s="285" t="s">
        <v>15</v>
      </c>
      <c r="P190" s="286"/>
      <c r="Q190" s="92" t="s">
        <v>745</v>
      </c>
      <c r="R190" s="256"/>
      <c r="S190" s="256"/>
      <c r="T190" s="256"/>
      <c r="U190" s="262"/>
      <c r="V190" s="262"/>
      <c r="W190" s="256" t="s">
        <v>615</v>
      </c>
      <c r="X190" s="264" t="s">
        <v>701</v>
      </c>
      <c r="Y190" s="260" t="s">
        <v>1130</v>
      </c>
      <c r="Z190" s="327" t="s">
        <v>969</v>
      </c>
      <c r="AA190" s="40"/>
    </row>
    <row r="191" spans="1:27" s="265" customFormat="1" ht="18" customHeight="1">
      <c r="A191" s="87">
        <f>IF(I191="","",MAX($A$11:A190)+1)</f>
        <v>171</v>
      </c>
      <c r="B191" s="88">
        <v>37</v>
      </c>
      <c r="C191" s="313" t="s">
        <v>949</v>
      </c>
      <c r="D191" s="277">
        <v>33095</v>
      </c>
      <c r="E191" s="254"/>
      <c r="F191" s="91"/>
      <c r="G191" s="255">
        <v>42461</v>
      </c>
      <c r="H191" s="255">
        <v>43122</v>
      </c>
      <c r="I191" s="256" t="s">
        <v>12</v>
      </c>
      <c r="J191" s="257" t="s">
        <v>975</v>
      </c>
      <c r="K191" s="258" t="s">
        <v>14</v>
      </c>
      <c r="L191" s="256"/>
      <c r="M191" s="256"/>
      <c r="N191" s="259"/>
      <c r="O191" s="285" t="s">
        <v>15</v>
      </c>
      <c r="P191" s="286"/>
      <c r="Q191" s="92" t="s">
        <v>745</v>
      </c>
      <c r="R191" s="256"/>
      <c r="S191" s="256"/>
      <c r="T191" s="256"/>
      <c r="U191" s="262"/>
      <c r="V191" s="262"/>
      <c r="W191" s="256" t="s">
        <v>950</v>
      </c>
      <c r="X191" s="264" t="s">
        <v>701</v>
      </c>
      <c r="Y191" s="260" t="s">
        <v>1131</v>
      </c>
      <c r="Z191" s="112"/>
      <c r="AA191" s="40"/>
    </row>
    <row r="192" spans="1:27" s="265" customFormat="1" ht="18" customHeight="1">
      <c r="A192" s="87">
        <f>IF(I192="","",MAX($A$11:A191)+1)</f>
        <v>172</v>
      </c>
      <c r="B192" s="88">
        <v>38</v>
      </c>
      <c r="C192" s="313" t="s">
        <v>1014</v>
      </c>
      <c r="D192" s="277">
        <v>33114</v>
      </c>
      <c r="E192" s="254"/>
      <c r="F192" s="91"/>
      <c r="G192" s="255">
        <v>42917</v>
      </c>
      <c r="H192" s="255"/>
      <c r="I192" s="256" t="s">
        <v>12</v>
      </c>
      <c r="J192" s="257">
        <v>15111</v>
      </c>
      <c r="K192" s="258" t="s">
        <v>14</v>
      </c>
      <c r="L192" s="256"/>
      <c r="M192" s="256"/>
      <c r="N192" s="259"/>
      <c r="O192" s="285" t="s">
        <v>45</v>
      </c>
      <c r="P192" s="286"/>
      <c r="Q192" s="92" t="s">
        <v>745</v>
      </c>
      <c r="R192" s="256"/>
      <c r="S192" s="256"/>
      <c r="T192" s="256"/>
      <c r="U192" s="262"/>
      <c r="V192" s="262"/>
      <c r="W192" s="256" t="s">
        <v>620</v>
      </c>
      <c r="X192" s="264" t="s">
        <v>701</v>
      </c>
      <c r="Y192" s="260" t="s">
        <v>1131</v>
      </c>
      <c r="Z192" s="112"/>
      <c r="AA192" s="40"/>
    </row>
    <row r="193" spans="1:27" s="265" customFormat="1" ht="18" customHeight="1">
      <c r="A193" s="87">
        <f>IF(I193="","",MAX($A$11:A192)+1)</f>
        <v>173</v>
      </c>
      <c r="B193" s="88">
        <v>39</v>
      </c>
      <c r="C193" s="313" t="s">
        <v>594</v>
      </c>
      <c r="D193" s="277"/>
      <c r="E193" s="254">
        <v>32730</v>
      </c>
      <c r="F193" s="91"/>
      <c r="G193" s="255">
        <v>42917</v>
      </c>
      <c r="H193" s="255"/>
      <c r="I193" s="256" t="s">
        <v>12</v>
      </c>
      <c r="J193" s="257" t="s">
        <v>975</v>
      </c>
      <c r="K193" s="258" t="s">
        <v>14</v>
      </c>
      <c r="L193" s="256"/>
      <c r="M193" s="256"/>
      <c r="N193" s="259"/>
      <c r="O193" s="285" t="s">
        <v>15</v>
      </c>
      <c r="P193" s="286"/>
      <c r="Q193" s="92" t="s">
        <v>745</v>
      </c>
      <c r="R193" s="256"/>
      <c r="S193" s="256"/>
      <c r="T193" s="256"/>
      <c r="U193" s="262"/>
      <c r="V193" s="262"/>
      <c r="W193" s="256" t="s">
        <v>624</v>
      </c>
      <c r="X193" s="264" t="s">
        <v>701</v>
      </c>
      <c r="Y193" s="260" t="s">
        <v>1131</v>
      </c>
      <c r="Z193" s="112"/>
      <c r="AA193" s="40"/>
    </row>
    <row r="194" spans="1:27" ht="18" customHeight="1">
      <c r="A194" s="87">
        <f>IF(I194="","",MAX($A$11:A193)+1)</f>
        <v>174</v>
      </c>
      <c r="B194" s="88">
        <v>40</v>
      </c>
      <c r="C194" s="98" t="s">
        <v>58</v>
      </c>
      <c r="D194" s="82"/>
      <c r="E194" s="82">
        <v>30722</v>
      </c>
      <c r="F194" s="91"/>
      <c r="G194" s="91">
        <v>39569</v>
      </c>
      <c r="H194" s="91"/>
      <c r="I194" s="92" t="s">
        <v>12</v>
      </c>
      <c r="J194" s="93">
        <v>1003</v>
      </c>
      <c r="K194" s="94"/>
      <c r="L194" s="92"/>
      <c r="M194" s="92"/>
      <c r="N194" s="59"/>
      <c r="O194" s="106" t="s">
        <v>45</v>
      </c>
      <c r="P194" s="107"/>
      <c r="Q194" s="96" t="s">
        <v>31</v>
      </c>
      <c r="R194" s="96"/>
      <c r="S194" s="92"/>
      <c r="T194" s="100"/>
      <c r="U194" s="101"/>
      <c r="V194" s="101"/>
      <c r="W194" s="92"/>
      <c r="X194" s="264" t="s">
        <v>701</v>
      </c>
      <c r="Y194" s="260" t="s">
        <v>1131</v>
      </c>
      <c r="Z194" s="112"/>
      <c r="AA194" s="40"/>
    </row>
    <row r="195" spans="1:27" ht="18" customHeight="1">
      <c r="A195" s="87">
        <f>IF(I195="","",MAX($A$11:A194)+1)</f>
      </c>
      <c r="B195" s="181">
        <v>10</v>
      </c>
      <c r="C195" s="182" t="s">
        <v>272</v>
      </c>
      <c r="D195" s="193"/>
      <c r="E195" s="193"/>
      <c r="F195" s="91"/>
      <c r="G195" s="185"/>
      <c r="H195" s="185"/>
      <c r="I195" s="186"/>
      <c r="J195" s="187"/>
      <c r="K195" s="188"/>
      <c r="L195" s="186"/>
      <c r="M195" s="186"/>
      <c r="N195" s="189"/>
      <c r="O195" s="195"/>
      <c r="P195" s="196"/>
      <c r="Q195" s="196"/>
      <c r="R195" s="196"/>
      <c r="S195" s="186"/>
      <c r="T195" s="197"/>
      <c r="U195" s="198"/>
      <c r="V195" s="198"/>
      <c r="W195" s="186"/>
      <c r="X195" s="191"/>
      <c r="Y195" s="192"/>
      <c r="Z195" s="244"/>
      <c r="AA195" s="40"/>
    </row>
    <row r="196" spans="1:26" s="40" customFormat="1" ht="18" customHeight="1">
      <c r="A196" s="87">
        <f>IF(I196="","",MAX($A$11:A195)+1)</f>
        <v>175</v>
      </c>
      <c r="B196" s="88">
        <v>1</v>
      </c>
      <c r="C196" s="89" t="s">
        <v>489</v>
      </c>
      <c r="D196" s="151">
        <v>27924</v>
      </c>
      <c r="E196" s="500"/>
      <c r="F196" s="227">
        <v>36008</v>
      </c>
      <c r="G196" s="227">
        <v>36008</v>
      </c>
      <c r="H196" s="227" t="s">
        <v>851</v>
      </c>
      <c r="I196" s="6" t="s">
        <v>12</v>
      </c>
      <c r="J196" s="228" t="s">
        <v>974</v>
      </c>
      <c r="K196" s="152" t="s">
        <v>14</v>
      </c>
      <c r="L196" s="6" t="s">
        <v>567</v>
      </c>
      <c r="M196" s="6"/>
      <c r="N196" s="229" t="s">
        <v>747</v>
      </c>
      <c r="O196" s="6" t="s">
        <v>15</v>
      </c>
      <c r="P196" s="6" t="s">
        <v>933</v>
      </c>
      <c r="Q196" s="499" t="s">
        <v>16</v>
      </c>
      <c r="R196" s="6">
        <v>2013</v>
      </c>
      <c r="S196" s="6"/>
      <c r="T196" s="232"/>
      <c r="U196" s="163"/>
      <c r="V196" s="163"/>
      <c r="W196" s="6" t="s">
        <v>94</v>
      </c>
      <c r="X196" s="233" t="s">
        <v>698</v>
      </c>
      <c r="Y196" s="501" t="s">
        <v>1132</v>
      </c>
      <c r="Z196" s="112"/>
    </row>
    <row r="197" spans="1:27" ht="18" customHeight="1">
      <c r="A197" s="87">
        <f>IF(I197="","",MAX($A$11:A196)+1)</f>
        <v>176</v>
      </c>
      <c r="B197" s="88">
        <v>2</v>
      </c>
      <c r="C197" s="98" t="s">
        <v>277</v>
      </c>
      <c r="D197" s="85">
        <v>28025</v>
      </c>
      <c r="E197" s="90"/>
      <c r="F197" s="91">
        <v>36161</v>
      </c>
      <c r="G197" s="91">
        <v>36161</v>
      </c>
      <c r="H197" s="91" t="s">
        <v>851</v>
      </c>
      <c r="I197" s="92" t="s">
        <v>12</v>
      </c>
      <c r="J197" s="93" t="s">
        <v>975</v>
      </c>
      <c r="K197" s="94" t="s">
        <v>14</v>
      </c>
      <c r="L197" s="92" t="s">
        <v>1000</v>
      </c>
      <c r="M197" s="92"/>
      <c r="N197" s="59">
        <v>42037</v>
      </c>
      <c r="O197" s="92" t="s">
        <v>15</v>
      </c>
      <c r="P197" s="92" t="s">
        <v>936</v>
      </c>
      <c r="Q197" s="92" t="s">
        <v>16</v>
      </c>
      <c r="R197" s="92">
        <v>2012</v>
      </c>
      <c r="S197" s="92"/>
      <c r="T197" s="100"/>
      <c r="U197" s="101"/>
      <c r="V197" s="101"/>
      <c r="W197" s="92" t="s">
        <v>278</v>
      </c>
      <c r="X197" s="168" t="s">
        <v>698</v>
      </c>
      <c r="Y197" s="97" t="s">
        <v>729</v>
      </c>
      <c r="Z197" s="112"/>
      <c r="AA197" s="40"/>
    </row>
    <row r="198" spans="1:27" ht="18" customHeight="1">
      <c r="A198" s="87">
        <f>IF(I198="","",MAX($A$11:A197)+1)</f>
        <v>177</v>
      </c>
      <c r="B198" s="88">
        <v>3</v>
      </c>
      <c r="C198" s="102" t="s">
        <v>178</v>
      </c>
      <c r="D198" s="82">
        <v>27764</v>
      </c>
      <c r="E198" s="117"/>
      <c r="F198" s="91">
        <v>36495</v>
      </c>
      <c r="G198" s="91">
        <v>36495</v>
      </c>
      <c r="H198" s="91" t="s">
        <v>872</v>
      </c>
      <c r="I198" s="92" t="s">
        <v>12</v>
      </c>
      <c r="J198" s="93" t="s">
        <v>974</v>
      </c>
      <c r="K198" s="94" t="s">
        <v>14</v>
      </c>
      <c r="L198" s="92" t="s">
        <v>600</v>
      </c>
      <c r="M198" s="92"/>
      <c r="N198" s="59" t="s">
        <v>751</v>
      </c>
      <c r="O198" s="92" t="s">
        <v>15</v>
      </c>
      <c r="P198" s="95" t="s">
        <v>930</v>
      </c>
      <c r="Q198" s="95" t="s">
        <v>16</v>
      </c>
      <c r="R198" s="92">
        <v>2012</v>
      </c>
      <c r="S198" s="92"/>
      <c r="T198" s="100"/>
      <c r="U198" s="101"/>
      <c r="V198" s="101"/>
      <c r="W198" s="92" t="s">
        <v>94</v>
      </c>
      <c r="X198" s="168" t="s">
        <v>698</v>
      </c>
      <c r="Y198" s="97" t="s">
        <v>1132</v>
      </c>
      <c r="Z198" s="112"/>
      <c r="AA198" s="40"/>
    </row>
    <row r="199" spans="1:27" s="41" customFormat="1" ht="18" customHeight="1">
      <c r="A199" s="87">
        <f>IF(I199="","",MAX($A$11:A198)+1)</f>
        <v>178</v>
      </c>
      <c r="B199" s="88">
        <v>4</v>
      </c>
      <c r="C199" s="98" t="s">
        <v>274</v>
      </c>
      <c r="D199" s="85">
        <v>23836</v>
      </c>
      <c r="E199" s="90"/>
      <c r="F199" s="91">
        <v>33239</v>
      </c>
      <c r="G199" s="91">
        <v>33246</v>
      </c>
      <c r="H199" s="91">
        <v>33246</v>
      </c>
      <c r="I199" s="103" t="s">
        <v>39</v>
      </c>
      <c r="J199" s="93" t="s">
        <v>974</v>
      </c>
      <c r="K199" s="94" t="s">
        <v>14</v>
      </c>
      <c r="L199" s="92"/>
      <c r="M199" s="92"/>
      <c r="N199" s="59">
        <v>42037</v>
      </c>
      <c r="O199" s="92" t="s">
        <v>15</v>
      </c>
      <c r="P199" s="112"/>
      <c r="Q199" s="92" t="s">
        <v>745</v>
      </c>
      <c r="R199" s="92"/>
      <c r="S199" s="92" t="s">
        <v>736</v>
      </c>
      <c r="T199" s="100"/>
      <c r="U199" s="92" t="s">
        <v>781</v>
      </c>
      <c r="V199" s="92"/>
      <c r="W199" s="92" t="s">
        <v>591</v>
      </c>
      <c r="X199" s="168" t="s">
        <v>698</v>
      </c>
      <c r="Y199" s="97" t="s">
        <v>729</v>
      </c>
      <c r="Z199" s="112"/>
      <c r="AA199" s="40"/>
    </row>
    <row r="200" spans="1:27" ht="18" customHeight="1">
      <c r="A200" s="87">
        <f>IF(I200="","",MAX($A$11:A199)+1)</f>
        <v>179</v>
      </c>
      <c r="B200" s="88">
        <v>5</v>
      </c>
      <c r="C200" s="98" t="s">
        <v>275</v>
      </c>
      <c r="D200" s="85">
        <v>22555</v>
      </c>
      <c r="E200" s="90"/>
      <c r="F200" s="91">
        <v>32051</v>
      </c>
      <c r="G200" s="91">
        <v>32051</v>
      </c>
      <c r="H200" s="91" t="s">
        <v>886</v>
      </c>
      <c r="I200" s="103" t="s">
        <v>39</v>
      </c>
      <c r="J200" s="93" t="s">
        <v>974</v>
      </c>
      <c r="K200" s="94" t="s">
        <v>14</v>
      </c>
      <c r="L200" s="92"/>
      <c r="M200" s="92"/>
      <c r="N200" s="59" t="s">
        <v>750</v>
      </c>
      <c r="O200" s="92" t="s">
        <v>15</v>
      </c>
      <c r="P200" s="82" t="s">
        <v>930</v>
      </c>
      <c r="Q200" s="92" t="s">
        <v>16</v>
      </c>
      <c r="R200" s="92">
        <v>2011</v>
      </c>
      <c r="S200" s="92"/>
      <c r="T200" s="100"/>
      <c r="U200" s="101"/>
      <c r="V200" s="101"/>
      <c r="W200" s="92" t="s">
        <v>276</v>
      </c>
      <c r="X200" s="168" t="s">
        <v>698</v>
      </c>
      <c r="Y200" s="97" t="s">
        <v>1132</v>
      </c>
      <c r="Z200" s="112"/>
      <c r="AA200" s="40"/>
    </row>
    <row r="201" spans="1:27" ht="18" customHeight="1">
      <c r="A201" s="87">
        <f>IF(I201="","",MAX($A$11:A200)+1)</f>
        <v>180</v>
      </c>
      <c r="B201" s="88">
        <v>6</v>
      </c>
      <c r="C201" s="98" t="s">
        <v>279</v>
      </c>
      <c r="D201" s="85">
        <v>24050</v>
      </c>
      <c r="E201" s="90"/>
      <c r="F201" s="91">
        <v>33270</v>
      </c>
      <c r="G201" s="91">
        <v>33290</v>
      </c>
      <c r="H201" s="91">
        <v>33290</v>
      </c>
      <c r="I201" s="92" t="s">
        <v>12</v>
      </c>
      <c r="J201" s="93" t="s">
        <v>974</v>
      </c>
      <c r="K201" s="94" t="s">
        <v>14</v>
      </c>
      <c r="L201" s="92" t="s">
        <v>599</v>
      </c>
      <c r="M201" s="92"/>
      <c r="N201" s="59" t="s">
        <v>750</v>
      </c>
      <c r="O201" s="92" t="s">
        <v>15</v>
      </c>
      <c r="P201" s="82" t="s">
        <v>930</v>
      </c>
      <c r="Q201" s="92" t="s">
        <v>16</v>
      </c>
      <c r="R201" s="92">
        <v>2012</v>
      </c>
      <c r="S201" s="92"/>
      <c r="T201" s="100"/>
      <c r="U201" s="101"/>
      <c r="V201" s="101"/>
      <c r="W201" s="92" t="s">
        <v>560</v>
      </c>
      <c r="X201" s="168" t="s">
        <v>698</v>
      </c>
      <c r="Y201" s="97" t="s">
        <v>1132</v>
      </c>
      <c r="Z201" s="112"/>
      <c r="AA201" s="40"/>
    </row>
    <row r="202" spans="1:27" ht="18" customHeight="1">
      <c r="A202" s="87">
        <f>IF(I202="","",MAX($A$11:A201)+1)</f>
        <v>181</v>
      </c>
      <c r="B202" s="88">
        <v>7</v>
      </c>
      <c r="C202" s="139" t="s">
        <v>301</v>
      </c>
      <c r="D202" s="85">
        <v>28639</v>
      </c>
      <c r="E202" s="90"/>
      <c r="F202" s="91">
        <v>37104</v>
      </c>
      <c r="G202" s="91">
        <v>40422</v>
      </c>
      <c r="H202" s="91">
        <v>40422</v>
      </c>
      <c r="I202" s="92" t="s">
        <v>12</v>
      </c>
      <c r="J202" s="93" t="s">
        <v>975</v>
      </c>
      <c r="K202" s="94" t="s">
        <v>14</v>
      </c>
      <c r="L202" s="143"/>
      <c r="M202" s="92"/>
      <c r="N202" s="59"/>
      <c r="O202" s="92" t="s">
        <v>15</v>
      </c>
      <c r="P202" s="95" t="s">
        <v>930</v>
      </c>
      <c r="Q202" s="95" t="s">
        <v>16</v>
      </c>
      <c r="R202" s="92">
        <v>2013</v>
      </c>
      <c r="S202" s="92"/>
      <c r="T202" s="100"/>
      <c r="U202" s="101"/>
      <c r="V202" s="101"/>
      <c r="W202" s="92" t="s">
        <v>94</v>
      </c>
      <c r="X202" s="168" t="s">
        <v>698</v>
      </c>
      <c r="Y202" s="97" t="s">
        <v>1132</v>
      </c>
      <c r="Z202" s="112"/>
      <c r="AA202" s="40"/>
    </row>
    <row r="203" spans="1:27" ht="18" customHeight="1">
      <c r="A203" s="87">
        <f>IF(I203="","",MAX($A$11:A202)+1)</f>
        <v>182</v>
      </c>
      <c r="B203" s="88">
        <v>8</v>
      </c>
      <c r="C203" s="139" t="s">
        <v>291</v>
      </c>
      <c r="D203" s="84">
        <v>28634</v>
      </c>
      <c r="E203" s="90"/>
      <c r="F203" s="91">
        <v>37073</v>
      </c>
      <c r="G203" s="91">
        <v>37073</v>
      </c>
      <c r="H203" s="91">
        <v>39203</v>
      </c>
      <c r="I203" s="92" t="s">
        <v>12</v>
      </c>
      <c r="J203" s="121" t="s">
        <v>974</v>
      </c>
      <c r="K203" s="94" t="s">
        <v>14</v>
      </c>
      <c r="L203" s="92" t="s">
        <v>599</v>
      </c>
      <c r="M203" s="92"/>
      <c r="N203" s="59" t="s">
        <v>750</v>
      </c>
      <c r="O203" s="92" t="s">
        <v>15</v>
      </c>
      <c r="P203" s="95" t="s">
        <v>930</v>
      </c>
      <c r="Q203" s="95" t="s">
        <v>16</v>
      </c>
      <c r="R203" s="92">
        <v>2012</v>
      </c>
      <c r="S203" s="92"/>
      <c r="T203" s="100"/>
      <c r="U203" s="101"/>
      <c r="V203" s="101"/>
      <c r="W203" s="92" t="s">
        <v>292</v>
      </c>
      <c r="X203" s="168" t="s">
        <v>698</v>
      </c>
      <c r="Y203" s="97" t="s">
        <v>729</v>
      </c>
      <c r="Z203" s="112"/>
      <c r="AA203" s="40"/>
    </row>
    <row r="204" spans="1:27" s="41" customFormat="1" ht="18" customHeight="1">
      <c r="A204" s="87">
        <f>IF(I204="","",MAX($A$11:A203)+1)</f>
        <v>183</v>
      </c>
      <c r="B204" s="88">
        <v>9</v>
      </c>
      <c r="C204" s="98" t="s">
        <v>283</v>
      </c>
      <c r="D204" s="85"/>
      <c r="E204" s="82">
        <v>27643</v>
      </c>
      <c r="F204" s="91">
        <v>35582</v>
      </c>
      <c r="G204" s="91">
        <v>35582</v>
      </c>
      <c r="H204" s="91">
        <v>37073</v>
      </c>
      <c r="I204" s="92" t="s">
        <v>12</v>
      </c>
      <c r="J204" s="93" t="s">
        <v>974</v>
      </c>
      <c r="K204" s="94" t="s">
        <v>14</v>
      </c>
      <c r="L204" s="92"/>
      <c r="M204" s="92"/>
      <c r="N204" s="59" t="s">
        <v>750</v>
      </c>
      <c r="O204" s="92" t="s">
        <v>15</v>
      </c>
      <c r="P204" s="112" t="s">
        <v>930</v>
      </c>
      <c r="Q204" s="88" t="s">
        <v>16</v>
      </c>
      <c r="R204" s="88"/>
      <c r="S204" s="92" t="s">
        <v>736</v>
      </c>
      <c r="T204" s="100"/>
      <c r="U204" s="92" t="s">
        <v>782</v>
      </c>
      <c r="V204" s="92"/>
      <c r="W204" s="104" t="s">
        <v>94</v>
      </c>
      <c r="X204" s="168" t="s">
        <v>698</v>
      </c>
      <c r="Y204" s="97" t="s">
        <v>1132</v>
      </c>
      <c r="Z204" s="112"/>
      <c r="AA204" s="40"/>
    </row>
    <row r="205" spans="1:27" s="41" customFormat="1" ht="18" customHeight="1">
      <c r="A205" s="87">
        <f>IF(I205="","",MAX($A$11:A204)+1)</f>
        <v>184</v>
      </c>
      <c r="B205" s="88">
        <v>10</v>
      </c>
      <c r="C205" s="98" t="s">
        <v>285</v>
      </c>
      <c r="D205" s="85"/>
      <c r="E205" s="82">
        <v>30250</v>
      </c>
      <c r="F205" s="91">
        <v>38558</v>
      </c>
      <c r="G205" s="91">
        <v>38558</v>
      </c>
      <c r="H205" s="91" t="s">
        <v>853</v>
      </c>
      <c r="I205" s="103" t="s">
        <v>206</v>
      </c>
      <c r="J205" s="93" t="s">
        <v>975</v>
      </c>
      <c r="K205" s="94" t="s">
        <v>14</v>
      </c>
      <c r="L205" s="92"/>
      <c r="M205" s="92"/>
      <c r="N205" s="59"/>
      <c r="O205" s="92" t="s">
        <v>15</v>
      </c>
      <c r="P205" s="112"/>
      <c r="Q205" s="88" t="s">
        <v>745</v>
      </c>
      <c r="R205" s="88"/>
      <c r="S205" s="92" t="s">
        <v>736</v>
      </c>
      <c r="T205" s="100"/>
      <c r="U205" s="92" t="s">
        <v>783</v>
      </c>
      <c r="V205" s="92"/>
      <c r="W205" s="104" t="s">
        <v>94</v>
      </c>
      <c r="X205" s="168" t="s">
        <v>698</v>
      </c>
      <c r="Y205" s="97" t="s">
        <v>1132</v>
      </c>
      <c r="Z205" s="112"/>
      <c r="AA205" s="40"/>
    </row>
    <row r="206" spans="1:27" s="41" customFormat="1" ht="18" customHeight="1">
      <c r="A206" s="87">
        <f>IF(I206="","",MAX($A$11:A205)+1)</f>
        <v>185</v>
      </c>
      <c r="B206" s="88">
        <v>11</v>
      </c>
      <c r="C206" s="98" t="s">
        <v>288</v>
      </c>
      <c r="D206" s="85"/>
      <c r="E206" s="82">
        <v>28002</v>
      </c>
      <c r="F206" s="91">
        <v>36069</v>
      </c>
      <c r="G206" s="91">
        <v>36069</v>
      </c>
      <c r="H206" s="91" t="s">
        <v>872</v>
      </c>
      <c r="I206" s="92" t="s">
        <v>12</v>
      </c>
      <c r="J206" s="93" t="s">
        <v>974</v>
      </c>
      <c r="K206" s="94" t="s">
        <v>14</v>
      </c>
      <c r="L206" s="92"/>
      <c r="M206" s="92"/>
      <c r="N206" s="59" t="s">
        <v>750</v>
      </c>
      <c r="O206" s="92" t="s">
        <v>15</v>
      </c>
      <c r="P206" s="112" t="s">
        <v>930</v>
      </c>
      <c r="Q206" s="88" t="s">
        <v>16</v>
      </c>
      <c r="R206" s="92">
        <v>2015</v>
      </c>
      <c r="S206" s="92" t="s">
        <v>736</v>
      </c>
      <c r="T206" s="100"/>
      <c r="U206" s="92" t="s">
        <v>784</v>
      </c>
      <c r="V206" s="92"/>
      <c r="W206" s="104" t="s">
        <v>94</v>
      </c>
      <c r="X206" s="168" t="s">
        <v>698</v>
      </c>
      <c r="Y206" s="97" t="s">
        <v>729</v>
      </c>
      <c r="Z206" s="112"/>
      <c r="AA206" s="40"/>
    </row>
    <row r="207" spans="1:27" s="41" customFormat="1" ht="18" customHeight="1">
      <c r="A207" s="87">
        <f>IF(I207="","",MAX($A$11:A206)+1)</f>
        <v>186</v>
      </c>
      <c r="B207" s="88">
        <v>12</v>
      </c>
      <c r="C207" s="98" t="s">
        <v>290</v>
      </c>
      <c r="D207" s="85">
        <v>27529</v>
      </c>
      <c r="E207" s="90"/>
      <c r="F207" s="91">
        <v>37803</v>
      </c>
      <c r="G207" s="91">
        <v>37803</v>
      </c>
      <c r="H207" s="91" t="s">
        <v>872</v>
      </c>
      <c r="I207" s="92" t="s">
        <v>12</v>
      </c>
      <c r="J207" s="121" t="s">
        <v>974</v>
      </c>
      <c r="K207" s="94" t="s">
        <v>14</v>
      </c>
      <c r="L207" s="92"/>
      <c r="M207" s="92"/>
      <c r="N207" s="59"/>
      <c r="O207" s="92" t="s">
        <v>15</v>
      </c>
      <c r="P207" s="112" t="s">
        <v>930</v>
      </c>
      <c r="Q207" s="88" t="s">
        <v>16</v>
      </c>
      <c r="R207" s="92">
        <v>2015</v>
      </c>
      <c r="S207" s="92" t="s">
        <v>736</v>
      </c>
      <c r="T207" s="100"/>
      <c r="U207" s="92" t="s">
        <v>784</v>
      </c>
      <c r="V207" s="92"/>
      <c r="W207" s="104" t="s">
        <v>94</v>
      </c>
      <c r="X207" s="168" t="s">
        <v>698</v>
      </c>
      <c r="Y207" s="97" t="s">
        <v>729</v>
      </c>
      <c r="Z207" s="112"/>
      <c r="AA207" s="40"/>
    </row>
    <row r="208" spans="1:27" s="43" customFormat="1" ht="18" customHeight="1">
      <c r="A208" s="87">
        <f>IF(I208="","",MAX($A$11:A207)+1)</f>
        <v>187</v>
      </c>
      <c r="B208" s="88">
        <v>13</v>
      </c>
      <c r="C208" s="102" t="s">
        <v>296</v>
      </c>
      <c r="D208" s="82">
        <v>31338</v>
      </c>
      <c r="E208" s="90"/>
      <c r="F208" s="91"/>
      <c r="G208" s="91">
        <v>39814</v>
      </c>
      <c r="H208" s="91">
        <v>39995</v>
      </c>
      <c r="I208" s="92" t="s">
        <v>12</v>
      </c>
      <c r="J208" s="93" t="s">
        <v>975</v>
      </c>
      <c r="K208" s="94" t="s">
        <v>14</v>
      </c>
      <c r="L208" s="92"/>
      <c r="M208" s="92"/>
      <c r="N208" s="59"/>
      <c r="O208" s="92" t="s">
        <v>15</v>
      </c>
      <c r="P208" s="112" t="s">
        <v>941</v>
      </c>
      <c r="Q208" s="88" t="s">
        <v>16</v>
      </c>
      <c r="R208" s="88"/>
      <c r="S208" s="92" t="s">
        <v>737</v>
      </c>
      <c r="T208" s="97"/>
      <c r="U208" s="101" t="s">
        <v>764</v>
      </c>
      <c r="V208" s="101"/>
      <c r="W208" s="104" t="s">
        <v>94</v>
      </c>
      <c r="X208" s="168" t="s">
        <v>698</v>
      </c>
      <c r="Y208" s="97" t="s">
        <v>1132</v>
      </c>
      <c r="Z208" s="112"/>
      <c r="AA208" s="40"/>
    </row>
    <row r="209" spans="1:27" ht="18" customHeight="1">
      <c r="A209" s="87">
        <f>IF(I209="","",MAX($A$11:A208)+1)</f>
        <v>188</v>
      </c>
      <c r="B209" s="88">
        <v>14</v>
      </c>
      <c r="C209" s="98" t="s">
        <v>287</v>
      </c>
      <c r="D209" s="85"/>
      <c r="E209" s="82">
        <v>28096</v>
      </c>
      <c r="F209" s="91">
        <v>36495</v>
      </c>
      <c r="G209" s="91">
        <v>36495</v>
      </c>
      <c r="H209" s="91" t="s">
        <v>860</v>
      </c>
      <c r="I209" s="92" t="s">
        <v>12</v>
      </c>
      <c r="J209" s="93" t="s">
        <v>974</v>
      </c>
      <c r="K209" s="94" t="s">
        <v>14</v>
      </c>
      <c r="L209" s="92" t="s">
        <v>465</v>
      </c>
      <c r="M209" s="92"/>
      <c r="N209" s="59" t="s">
        <v>750</v>
      </c>
      <c r="O209" s="92" t="s">
        <v>15</v>
      </c>
      <c r="P209" s="82" t="s">
        <v>930</v>
      </c>
      <c r="Q209" s="82" t="s">
        <v>16</v>
      </c>
      <c r="R209" s="92">
        <v>2015</v>
      </c>
      <c r="S209" s="92"/>
      <c r="T209" s="100"/>
      <c r="U209" s="101"/>
      <c r="V209" s="101"/>
      <c r="W209" s="104" t="s">
        <v>94</v>
      </c>
      <c r="X209" s="168" t="s">
        <v>698</v>
      </c>
      <c r="Y209" s="97" t="s">
        <v>729</v>
      </c>
      <c r="Z209" s="112"/>
      <c r="AA209" s="40"/>
    </row>
    <row r="210" spans="1:27" ht="18" customHeight="1">
      <c r="A210" s="87">
        <f>IF(I210="","",MAX($A$11:A209)+1)</f>
        <v>189</v>
      </c>
      <c r="B210" s="88">
        <v>15</v>
      </c>
      <c r="C210" s="98" t="s">
        <v>289</v>
      </c>
      <c r="D210" s="82"/>
      <c r="E210" s="82">
        <v>29485</v>
      </c>
      <c r="F210" s="91">
        <v>37622</v>
      </c>
      <c r="G210" s="91">
        <v>37622</v>
      </c>
      <c r="H210" s="91" t="s">
        <v>869</v>
      </c>
      <c r="I210" s="92" t="s">
        <v>12</v>
      </c>
      <c r="J210" s="93" t="s">
        <v>975</v>
      </c>
      <c r="K210" s="94" t="s">
        <v>14</v>
      </c>
      <c r="L210" s="92"/>
      <c r="M210" s="92"/>
      <c r="N210" s="59"/>
      <c r="O210" s="92" t="s">
        <v>15</v>
      </c>
      <c r="P210" s="112"/>
      <c r="Q210" s="88" t="s">
        <v>745</v>
      </c>
      <c r="R210" s="88"/>
      <c r="S210" s="92"/>
      <c r="T210" s="100"/>
      <c r="U210" s="101"/>
      <c r="V210" s="101"/>
      <c r="W210" s="104" t="s">
        <v>94</v>
      </c>
      <c r="X210" s="168" t="s">
        <v>698</v>
      </c>
      <c r="Y210" s="97" t="s">
        <v>1132</v>
      </c>
      <c r="Z210" s="112"/>
      <c r="AA210" s="40"/>
    </row>
    <row r="211" spans="1:27" ht="18" customHeight="1">
      <c r="A211" s="87">
        <f>IF(I211="","",MAX($A$11:A210)+1)</f>
        <v>190</v>
      </c>
      <c r="B211" s="88">
        <v>16</v>
      </c>
      <c r="C211" s="139" t="s">
        <v>297</v>
      </c>
      <c r="D211" s="84">
        <v>30741</v>
      </c>
      <c r="E211" s="90"/>
      <c r="F211" s="91">
        <v>39222</v>
      </c>
      <c r="G211" s="91">
        <v>39222</v>
      </c>
      <c r="H211" s="91">
        <v>41214</v>
      </c>
      <c r="I211" s="103" t="s">
        <v>39</v>
      </c>
      <c r="J211" s="93">
        <v>13095</v>
      </c>
      <c r="K211" s="94"/>
      <c r="L211" s="92"/>
      <c r="M211" s="92"/>
      <c r="N211" s="59"/>
      <c r="O211" s="92" t="s">
        <v>15</v>
      </c>
      <c r="P211" s="95" t="s">
        <v>940</v>
      </c>
      <c r="Q211" s="92" t="s">
        <v>745</v>
      </c>
      <c r="R211" s="92"/>
      <c r="S211" s="92"/>
      <c r="T211" s="100"/>
      <c r="U211" s="101"/>
      <c r="V211" s="101"/>
      <c r="W211" s="104" t="s">
        <v>94</v>
      </c>
      <c r="X211" s="168" t="s">
        <v>698</v>
      </c>
      <c r="Y211" s="97" t="s">
        <v>729</v>
      </c>
      <c r="Z211" s="112"/>
      <c r="AA211" s="40"/>
    </row>
    <row r="212" spans="1:27" ht="18" customHeight="1">
      <c r="A212" s="87">
        <f>IF(I212="","",MAX($A$11:A211)+1)</f>
        <v>191</v>
      </c>
      <c r="B212" s="88">
        <v>17</v>
      </c>
      <c r="C212" s="102" t="s">
        <v>299</v>
      </c>
      <c r="D212" s="82">
        <v>29976</v>
      </c>
      <c r="E212" s="90"/>
      <c r="F212" s="91">
        <v>38881</v>
      </c>
      <c r="G212" s="91">
        <v>38881</v>
      </c>
      <c r="H212" s="91" t="s">
        <v>869</v>
      </c>
      <c r="I212" s="92" t="s">
        <v>12</v>
      </c>
      <c r="J212" s="93" t="s">
        <v>975</v>
      </c>
      <c r="K212" s="94" t="s">
        <v>14</v>
      </c>
      <c r="L212" s="92"/>
      <c r="M212" s="92"/>
      <c r="N212" s="59"/>
      <c r="O212" s="92" t="s">
        <v>15</v>
      </c>
      <c r="P212" s="95"/>
      <c r="Q212" s="92" t="s">
        <v>745</v>
      </c>
      <c r="R212" s="92"/>
      <c r="S212" s="92" t="s">
        <v>736</v>
      </c>
      <c r="T212" s="100"/>
      <c r="U212" s="92" t="s">
        <v>777</v>
      </c>
      <c r="V212" s="92"/>
      <c r="W212" s="104" t="s">
        <v>634</v>
      </c>
      <c r="X212" s="168" t="s">
        <v>698</v>
      </c>
      <c r="Y212" s="97" t="s">
        <v>1132</v>
      </c>
      <c r="Z212" s="112"/>
      <c r="AA212" s="40"/>
    </row>
    <row r="213" spans="1:27" ht="18" customHeight="1">
      <c r="A213" s="87">
        <f>IF(I213="","",MAX($A$11:A212)+1)</f>
        <v>192</v>
      </c>
      <c r="B213" s="88">
        <v>18</v>
      </c>
      <c r="C213" s="102" t="s">
        <v>300</v>
      </c>
      <c r="D213" s="85"/>
      <c r="E213" s="82">
        <v>29963</v>
      </c>
      <c r="F213" s="91">
        <v>39136</v>
      </c>
      <c r="G213" s="91">
        <v>39136</v>
      </c>
      <c r="H213" s="91" t="s">
        <v>869</v>
      </c>
      <c r="I213" s="92" t="s">
        <v>12</v>
      </c>
      <c r="J213" s="93" t="s">
        <v>975</v>
      </c>
      <c r="K213" s="94" t="s">
        <v>14</v>
      </c>
      <c r="L213" s="92"/>
      <c r="M213" s="92"/>
      <c r="N213" s="59"/>
      <c r="O213" s="92" t="s">
        <v>15</v>
      </c>
      <c r="P213" s="113"/>
      <c r="Q213" s="92" t="s">
        <v>745</v>
      </c>
      <c r="R213" s="92"/>
      <c r="S213" s="92"/>
      <c r="T213" s="100"/>
      <c r="U213" s="101"/>
      <c r="V213" s="101"/>
      <c r="W213" s="104" t="s">
        <v>634</v>
      </c>
      <c r="X213" s="168" t="s">
        <v>698</v>
      </c>
      <c r="Y213" s="97" t="s">
        <v>1132</v>
      </c>
      <c r="Z213" s="112"/>
      <c r="AA213" s="40"/>
    </row>
    <row r="214" spans="1:27" ht="18" customHeight="1">
      <c r="A214" s="87">
        <f>IF(I214="","",MAX($A$11:A213)+1)</f>
        <v>193</v>
      </c>
      <c r="B214" s="88">
        <v>19</v>
      </c>
      <c r="C214" s="139" t="s">
        <v>303</v>
      </c>
      <c r="D214" s="120"/>
      <c r="E214" s="82">
        <v>30788</v>
      </c>
      <c r="F214" s="91">
        <v>40498</v>
      </c>
      <c r="G214" s="91">
        <v>40498</v>
      </c>
      <c r="H214" s="91">
        <v>41791</v>
      </c>
      <c r="I214" s="103" t="s">
        <v>1026</v>
      </c>
      <c r="J214" s="93" t="s">
        <v>975</v>
      </c>
      <c r="K214" s="94" t="s">
        <v>14</v>
      </c>
      <c r="L214" s="92"/>
      <c r="M214" s="92"/>
      <c r="N214" s="59"/>
      <c r="O214" s="92" t="s">
        <v>15</v>
      </c>
      <c r="P214" s="95" t="s">
        <v>940</v>
      </c>
      <c r="Q214" s="92" t="s">
        <v>745</v>
      </c>
      <c r="R214" s="92"/>
      <c r="S214" s="92"/>
      <c r="T214" s="100"/>
      <c r="U214" s="101"/>
      <c r="V214" s="101"/>
      <c r="W214" s="104" t="s">
        <v>94</v>
      </c>
      <c r="X214" s="168" t="s">
        <v>698</v>
      </c>
      <c r="Y214" s="97" t="s">
        <v>1132</v>
      </c>
      <c r="Z214" s="112"/>
      <c r="AA214" s="40"/>
    </row>
    <row r="215" spans="1:27" ht="18" customHeight="1">
      <c r="A215" s="87">
        <f>IF(I215="","",MAX($A$11:A214)+1)</f>
        <v>194</v>
      </c>
      <c r="B215" s="88">
        <v>20</v>
      </c>
      <c r="C215" s="109" t="s">
        <v>305</v>
      </c>
      <c r="D215" s="90">
        <v>31727</v>
      </c>
      <c r="E215" s="90"/>
      <c r="F215" s="91"/>
      <c r="G215" s="91">
        <v>40179</v>
      </c>
      <c r="H215" s="91"/>
      <c r="I215" s="108" t="s">
        <v>12</v>
      </c>
      <c r="J215" s="93">
        <v>15111</v>
      </c>
      <c r="K215" s="94" t="s">
        <v>14</v>
      </c>
      <c r="L215" s="92"/>
      <c r="M215" s="92"/>
      <c r="N215" s="59"/>
      <c r="O215" s="106" t="s">
        <v>45</v>
      </c>
      <c r="P215" s="108"/>
      <c r="Q215" s="92" t="s">
        <v>745</v>
      </c>
      <c r="R215" s="92"/>
      <c r="S215" s="92"/>
      <c r="T215" s="100"/>
      <c r="U215" s="101"/>
      <c r="V215" s="101"/>
      <c r="W215" s="104" t="s">
        <v>94</v>
      </c>
      <c r="X215" s="168" t="s">
        <v>698</v>
      </c>
      <c r="Y215" s="97" t="s">
        <v>729</v>
      </c>
      <c r="Z215" s="112" t="s">
        <v>568</v>
      </c>
      <c r="AA215" s="40"/>
    </row>
    <row r="216" spans="1:27" ht="18" customHeight="1">
      <c r="A216" s="87">
        <f>IF(I216="","",MAX($A$11:A215)+1)</f>
        <v>195</v>
      </c>
      <c r="B216" s="88">
        <v>21</v>
      </c>
      <c r="C216" s="98" t="s">
        <v>555</v>
      </c>
      <c r="D216" s="82">
        <v>29891</v>
      </c>
      <c r="E216" s="82"/>
      <c r="F216" s="91">
        <v>41821</v>
      </c>
      <c r="G216" s="91">
        <v>41821</v>
      </c>
      <c r="H216" s="91"/>
      <c r="I216" s="103" t="s">
        <v>206</v>
      </c>
      <c r="J216" s="93">
        <v>15111</v>
      </c>
      <c r="K216" s="94" t="s">
        <v>14</v>
      </c>
      <c r="L216" s="92"/>
      <c r="M216" s="92"/>
      <c r="N216" s="59"/>
      <c r="O216" s="106" t="s">
        <v>45</v>
      </c>
      <c r="P216" s="95"/>
      <c r="Q216" s="103" t="s">
        <v>745</v>
      </c>
      <c r="R216" s="103"/>
      <c r="S216" s="92"/>
      <c r="T216" s="100"/>
      <c r="U216" s="101"/>
      <c r="V216" s="101"/>
      <c r="W216" s="104" t="s">
        <v>94</v>
      </c>
      <c r="X216" s="168" t="s">
        <v>698</v>
      </c>
      <c r="Y216" s="97" t="s">
        <v>1132</v>
      </c>
      <c r="Z216" s="112"/>
      <c r="AA216" s="40"/>
    </row>
    <row r="217" spans="1:27" ht="18" customHeight="1">
      <c r="A217" s="87">
        <f>IF(I217="","",MAX($A$11:A216)+1)</f>
        <v>196</v>
      </c>
      <c r="B217" s="88">
        <v>22</v>
      </c>
      <c r="C217" s="98" t="s">
        <v>953</v>
      </c>
      <c r="D217" s="84">
        <v>32340</v>
      </c>
      <c r="E217" s="82"/>
      <c r="F217" s="91"/>
      <c r="G217" s="91">
        <v>42491</v>
      </c>
      <c r="H217" s="91"/>
      <c r="I217" s="92" t="s">
        <v>12</v>
      </c>
      <c r="J217" s="93">
        <v>15111</v>
      </c>
      <c r="K217" s="94" t="s">
        <v>14</v>
      </c>
      <c r="L217" s="149"/>
      <c r="M217" s="149"/>
      <c r="N217" s="59"/>
      <c r="O217" s="92" t="s">
        <v>45</v>
      </c>
      <c r="P217" s="88"/>
      <c r="Q217" s="88" t="s">
        <v>745</v>
      </c>
      <c r="R217" s="88"/>
      <c r="S217" s="92"/>
      <c r="T217" s="100"/>
      <c r="U217" s="101"/>
      <c r="V217" s="101"/>
      <c r="W217" s="92" t="s">
        <v>1165</v>
      </c>
      <c r="X217" s="168" t="s">
        <v>698</v>
      </c>
      <c r="Y217" s="97" t="s">
        <v>1132</v>
      </c>
      <c r="Z217" s="112"/>
      <c r="AA217" s="40"/>
    </row>
    <row r="218" spans="1:27" s="41" customFormat="1" ht="18" customHeight="1">
      <c r="A218" s="87">
        <f>IF(I218="","",MAX($A$11:A217)+1)</f>
        <v>197</v>
      </c>
      <c r="B218" s="88">
        <v>23</v>
      </c>
      <c r="C218" s="98" t="s">
        <v>298</v>
      </c>
      <c r="D218" s="85">
        <v>28185</v>
      </c>
      <c r="E218" s="90"/>
      <c r="F218" s="91">
        <v>39881</v>
      </c>
      <c r="G218" s="91">
        <v>39881</v>
      </c>
      <c r="H218" s="91">
        <v>40909</v>
      </c>
      <c r="I218" s="92" t="s">
        <v>12</v>
      </c>
      <c r="J218" s="93" t="s">
        <v>974</v>
      </c>
      <c r="K218" s="94" t="s">
        <v>14</v>
      </c>
      <c r="L218" s="92"/>
      <c r="M218" s="92"/>
      <c r="N218" s="59" t="s">
        <v>748</v>
      </c>
      <c r="O218" s="92" t="s">
        <v>15</v>
      </c>
      <c r="P218" s="112" t="s">
        <v>930</v>
      </c>
      <c r="Q218" s="92" t="s">
        <v>16</v>
      </c>
      <c r="R218" s="92">
        <v>2016</v>
      </c>
      <c r="S218" s="92" t="s">
        <v>736</v>
      </c>
      <c r="T218" s="100"/>
      <c r="U218" s="92" t="s">
        <v>819</v>
      </c>
      <c r="V218" s="92"/>
      <c r="W218" s="104" t="s">
        <v>94</v>
      </c>
      <c r="X218" s="168" t="s">
        <v>698</v>
      </c>
      <c r="Y218" s="97" t="s">
        <v>729</v>
      </c>
      <c r="Z218" s="112"/>
      <c r="AA218" s="40"/>
    </row>
    <row r="219" spans="1:27" ht="18" customHeight="1">
      <c r="A219" s="87">
        <f>IF(I219="","",MAX($A$11:A218)+1)</f>
        <v>198</v>
      </c>
      <c r="B219" s="88">
        <v>25</v>
      </c>
      <c r="C219" s="109" t="s">
        <v>63</v>
      </c>
      <c r="D219" s="82"/>
      <c r="E219" s="84">
        <v>31226</v>
      </c>
      <c r="F219" s="91"/>
      <c r="G219" s="91">
        <v>40461</v>
      </c>
      <c r="H219" s="91"/>
      <c r="I219" s="108" t="s">
        <v>12</v>
      </c>
      <c r="J219" s="93">
        <v>13095</v>
      </c>
      <c r="K219" s="94"/>
      <c r="L219" s="92"/>
      <c r="M219" s="92"/>
      <c r="N219" s="59"/>
      <c r="O219" s="106" t="s">
        <v>45</v>
      </c>
      <c r="P219" s="108"/>
      <c r="Q219" s="108" t="s">
        <v>745</v>
      </c>
      <c r="R219" s="108"/>
      <c r="S219" s="92"/>
      <c r="T219" s="100"/>
      <c r="U219" s="101"/>
      <c r="V219" s="101"/>
      <c r="W219" s="92"/>
      <c r="X219" s="168" t="s">
        <v>698</v>
      </c>
      <c r="Y219" s="97" t="s">
        <v>1132</v>
      </c>
      <c r="Z219" s="112"/>
      <c r="AA219" s="40"/>
    </row>
    <row r="220" spans="1:27" ht="18" customHeight="1">
      <c r="A220" s="87">
        <f>IF(I220="","",MAX($A$11:A219)+1)</f>
      </c>
      <c r="B220" s="181">
        <v>11</v>
      </c>
      <c r="C220" s="199" t="s">
        <v>307</v>
      </c>
      <c r="D220" s="193"/>
      <c r="E220" s="194"/>
      <c r="F220" s="91"/>
      <c r="G220" s="185"/>
      <c r="H220" s="185"/>
      <c r="I220" s="201"/>
      <c r="J220" s="187"/>
      <c r="K220" s="188"/>
      <c r="L220" s="186"/>
      <c r="M220" s="186"/>
      <c r="N220" s="189"/>
      <c r="O220" s="195"/>
      <c r="P220" s="201"/>
      <c r="Q220" s="201"/>
      <c r="R220" s="201"/>
      <c r="S220" s="186"/>
      <c r="T220" s="197"/>
      <c r="U220" s="198"/>
      <c r="V220" s="198"/>
      <c r="W220" s="186"/>
      <c r="X220" s="191"/>
      <c r="Y220" s="192"/>
      <c r="Z220" s="244"/>
      <c r="AA220" s="40"/>
    </row>
    <row r="221" spans="1:27" ht="18" customHeight="1">
      <c r="A221" s="87">
        <f>IF(I221="","",MAX($A$11:A220)+1)</f>
        <v>199</v>
      </c>
      <c r="B221" s="88">
        <v>1</v>
      </c>
      <c r="C221" s="99" t="s">
        <v>309</v>
      </c>
      <c r="D221" s="85">
        <v>27252</v>
      </c>
      <c r="E221" s="90"/>
      <c r="F221" s="91">
        <v>35278</v>
      </c>
      <c r="G221" s="91">
        <v>35278</v>
      </c>
      <c r="H221" s="91" t="s">
        <v>878</v>
      </c>
      <c r="I221" s="92" t="s">
        <v>12</v>
      </c>
      <c r="J221" s="93" t="s">
        <v>973</v>
      </c>
      <c r="K221" s="94" t="s">
        <v>14</v>
      </c>
      <c r="L221" s="6" t="s">
        <v>567</v>
      </c>
      <c r="M221" s="6" t="s">
        <v>1276</v>
      </c>
      <c r="N221" s="59"/>
      <c r="O221" s="92" t="s">
        <v>15</v>
      </c>
      <c r="P221" s="95" t="s">
        <v>930</v>
      </c>
      <c r="Q221" s="96" t="s">
        <v>558</v>
      </c>
      <c r="R221" s="96">
        <v>2012</v>
      </c>
      <c r="S221" s="92"/>
      <c r="T221" s="100"/>
      <c r="U221" s="101"/>
      <c r="V221" s="101"/>
      <c r="W221" s="92" t="s">
        <v>17</v>
      </c>
      <c r="X221" s="168" t="s">
        <v>699</v>
      </c>
      <c r="Y221" s="97" t="s">
        <v>1139</v>
      </c>
      <c r="Z221" s="112"/>
      <c r="AA221" s="40"/>
    </row>
    <row r="222" spans="1:27" ht="18" customHeight="1">
      <c r="A222" s="87">
        <f>IF(I222="","",MAX($A$11:A221)+1)</f>
        <v>200</v>
      </c>
      <c r="B222" s="88">
        <v>2</v>
      </c>
      <c r="C222" s="102" t="s">
        <v>316</v>
      </c>
      <c r="D222" s="85"/>
      <c r="E222" s="82">
        <v>24627</v>
      </c>
      <c r="F222" s="91">
        <v>34213</v>
      </c>
      <c r="G222" s="91">
        <v>34213</v>
      </c>
      <c r="H222" s="91" t="s">
        <v>846</v>
      </c>
      <c r="I222" s="103" t="s">
        <v>1026</v>
      </c>
      <c r="J222" s="93" t="s">
        <v>974</v>
      </c>
      <c r="K222" s="94" t="s">
        <v>14</v>
      </c>
      <c r="L222" s="92" t="s">
        <v>1000</v>
      </c>
      <c r="M222" s="92"/>
      <c r="N222" s="59"/>
      <c r="O222" s="92" t="s">
        <v>15</v>
      </c>
      <c r="P222" s="95" t="s">
        <v>930</v>
      </c>
      <c r="Q222" s="92" t="s">
        <v>16</v>
      </c>
      <c r="R222" s="92">
        <v>2011</v>
      </c>
      <c r="S222" s="92"/>
      <c r="T222" s="100"/>
      <c r="U222" s="101"/>
      <c r="V222" s="101"/>
      <c r="W222" s="92" t="s">
        <v>17</v>
      </c>
      <c r="X222" s="168" t="s">
        <v>699</v>
      </c>
      <c r="Y222" s="97" t="s">
        <v>1140</v>
      </c>
      <c r="Z222" s="112"/>
      <c r="AA222" s="40"/>
    </row>
    <row r="223" spans="1:27" ht="18" customHeight="1">
      <c r="A223" s="87">
        <f>IF(I223="","",MAX($A$11:A222)+1)</f>
        <v>201</v>
      </c>
      <c r="B223" s="88">
        <v>3</v>
      </c>
      <c r="C223" s="102" t="s">
        <v>329</v>
      </c>
      <c r="D223" s="84">
        <v>27259</v>
      </c>
      <c r="E223" s="90"/>
      <c r="F223" s="91">
        <v>36100</v>
      </c>
      <c r="G223" s="91">
        <v>36100</v>
      </c>
      <c r="H223" s="91" t="s">
        <v>872</v>
      </c>
      <c r="I223" s="92" t="s">
        <v>12</v>
      </c>
      <c r="J223" s="93" t="s">
        <v>974</v>
      </c>
      <c r="K223" s="94" t="s">
        <v>14</v>
      </c>
      <c r="L223" s="92" t="s">
        <v>600</v>
      </c>
      <c r="M223" s="92"/>
      <c r="N223" s="59">
        <v>42653</v>
      </c>
      <c r="O223" s="92" t="s">
        <v>15</v>
      </c>
      <c r="P223" s="95" t="s">
        <v>930</v>
      </c>
      <c r="Q223" s="95" t="s">
        <v>16</v>
      </c>
      <c r="R223" s="92">
        <v>2010</v>
      </c>
      <c r="S223" s="92"/>
      <c r="T223" s="100"/>
      <c r="U223" s="101"/>
      <c r="V223" s="101"/>
      <c r="W223" s="92" t="s">
        <v>17</v>
      </c>
      <c r="X223" s="168" t="s">
        <v>699</v>
      </c>
      <c r="Y223" s="97" t="s">
        <v>1140</v>
      </c>
      <c r="Z223" s="112"/>
      <c r="AA223" s="40"/>
    </row>
    <row r="224" spans="1:27" ht="18" customHeight="1">
      <c r="A224" s="87">
        <f>IF(I224="","",MAX($A$11:A223)+1)</f>
        <v>202</v>
      </c>
      <c r="B224" s="88">
        <v>4</v>
      </c>
      <c r="C224" s="102" t="s">
        <v>315</v>
      </c>
      <c r="D224" s="85"/>
      <c r="E224" s="82">
        <v>26959</v>
      </c>
      <c r="F224" s="91">
        <v>35217</v>
      </c>
      <c r="G224" s="91">
        <v>35217</v>
      </c>
      <c r="H224" s="91">
        <v>38139</v>
      </c>
      <c r="I224" s="92" t="s">
        <v>12</v>
      </c>
      <c r="J224" s="93" t="s">
        <v>975</v>
      </c>
      <c r="K224" s="94" t="s">
        <v>14</v>
      </c>
      <c r="L224" s="92"/>
      <c r="M224" s="92"/>
      <c r="N224" s="59"/>
      <c r="O224" s="92" t="s">
        <v>15</v>
      </c>
      <c r="P224" s="95" t="s">
        <v>930</v>
      </c>
      <c r="Q224" s="92" t="s">
        <v>16</v>
      </c>
      <c r="R224" s="92">
        <v>2010</v>
      </c>
      <c r="S224" s="92"/>
      <c r="T224" s="100"/>
      <c r="U224" s="101"/>
      <c r="V224" s="101"/>
      <c r="W224" s="92" t="s">
        <v>20</v>
      </c>
      <c r="X224" s="168" t="s">
        <v>699</v>
      </c>
      <c r="Y224" s="97" t="s">
        <v>1139</v>
      </c>
      <c r="Z224" s="112"/>
      <c r="AA224" s="40"/>
    </row>
    <row r="225" spans="1:27" ht="18" customHeight="1">
      <c r="A225" s="87">
        <f>IF(I225="","",MAX($A$11:A224)+1)</f>
        <v>203</v>
      </c>
      <c r="B225" s="88">
        <v>5</v>
      </c>
      <c r="C225" s="98" t="s">
        <v>331</v>
      </c>
      <c r="D225" s="85"/>
      <c r="E225" s="82">
        <v>27128</v>
      </c>
      <c r="F225" s="91" t="e">
        <v>#N/A</v>
      </c>
      <c r="G225" s="91">
        <v>35339</v>
      </c>
      <c r="H225" s="91" t="s">
        <v>853</v>
      </c>
      <c r="I225" s="103" t="s">
        <v>39</v>
      </c>
      <c r="J225" s="93" t="s">
        <v>974</v>
      </c>
      <c r="K225" s="94" t="s">
        <v>14</v>
      </c>
      <c r="L225" s="92" t="s">
        <v>599</v>
      </c>
      <c r="M225" s="92"/>
      <c r="N225" s="59">
        <v>42653</v>
      </c>
      <c r="O225" s="92" t="s">
        <v>15</v>
      </c>
      <c r="P225" s="95" t="s">
        <v>930</v>
      </c>
      <c r="Q225" s="95" t="s">
        <v>16</v>
      </c>
      <c r="R225" s="92">
        <v>2011</v>
      </c>
      <c r="S225" s="92"/>
      <c r="T225" s="100"/>
      <c r="U225" s="101"/>
      <c r="V225" s="101"/>
      <c r="W225" s="92" t="s">
        <v>17</v>
      </c>
      <c r="X225" s="168" t="s">
        <v>699</v>
      </c>
      <c r="Y225" s="97" t="s">
        <v>1138</v>
      </c>
      <c r="Z225" s="112"/>
      <c r="AA225" s="40"/>
    </row>
    <row r="226" spans="1:27" ht="18" customHeight="1">
      <c r="A226" s="87">
        <f>IF(I226="","",MAX($A$11:A225)+1)</f>
        <v>204</v>
      </c>
      <c r="B226" s="88">
        <v>6</v>
      </c>
      <c r="C226" s="102" t="s">
        <v>338</v>
      </c>
      <c r="D226" s="85">
        <v>26628</v>
      </c>
      <c r="E226" s="90"/>
      <c r="F226" s="91" t="e">
        <v>#N/A</v>
      </c>
      <c r="G226" s="91">
        <v>39022</v>
      </c>
      <c r="H226" s="91">
        <v>34745</v>
      </c>
      <c r="I226" s="92" t="s">
        <v>12</v>
      </c>
      <c r="J226" s="93" t="s">
        <v>975</v>
      </c>
      <c r="K226" s="94" t="s">
        <v>14</v>
      </c>
      <c r="L226" s="92"/>
      <c r="M226" s="92"/>
      <c r="N226" s="59"/>
      <c r="O226" s="92" t="s">
        <v>15</v>
      </c>
      <c r="P226" s="95" t="s">
        <v>930</v>
      </c>
      <c r="Q226" s="95" t="s">
        <v>16</v>
      </c>
      <c r="R226" s="92">
        <v>2013</v>
      </c>
      <c r="S226" s="92"/>
      <c r="T226" s="100"/>
      <c r="U226" s="101"/>
      <c r="V226" s="101"/>
      <c r="W226" s="92" t="s">
        <v>556</v>
      </c>
      <c r="X226" s="168" t="s">
        <v>699</v>
      </c>
      <c r="Y226" s="97" t="s">
        <v>1140</v>
      </c>
      <c r="Z226" s="112"/>
      <c r="AA226" s="40"/>
    </row>
    <row r="227" spans="1:27" s="43" customFormat="1" ht="18" customHeight="1">
      <c r="A227" s="87">
        <f>IF(I227="","",MAX($A$11:A226)+1)</f>
        <v>205</v>
      </c>
      <c r="B227" s="88">
        <v>7</v>
      </c>
      <c r="C227" s="102" t="s">
        <v>320</v>
      </c>
      <c r="D227" s="85">
        <v>28408</v>
      </c>
      <c r="E227" s="90"/>
      <c r="F227" s="91">
        <v>38108</v>
      </c>
      <c r="G227" s="91">
        <v>38108</v>
      </c>
      <c r="H227" s="91" t="s">
        <v>869</v>
      </c>
      <c r="I227" s="92" t="s">
        <v>12</v>
      </c>
      <c r="J227" s="93" t="s">
        <v>974</v>
      </c>
      <c r="K227" s="94" t="s">
        <v>14</v>
      </c>
      <c r="L227" s="92" t="s">
        <v>465</v>
      </c>
      <c r="M227" s="92"/>
      <c r="N227" s="59">
        <v>42653</v>
      </c>
      <c r="O227" s="92" t="s">
        <v>15</v>
      </c>
      <c r="P227" s="112" t="s">
        <v>939</v>
      </c>
      <c r="Q227" s="95" t="s">
        <v>16</v>
      </c>
      <c r="R227" s="92">
        <v>2015</v>
      </c>
      <c r="S227" s="92"/>
      <c r="T227" s="97"/>
      <c r="U227" s="101"/>
      <c r="V227" s="101"/>
      <c r="W227" s="104" t="s">
        <v>17</v>
      </c>
      <c r="X227" s="168" t="s">
        <v>699</v>
      </c>
      <c r="Y227" s="97" t="s">
        <v>1138</v>
      </c>
      <c r="Z227" s="112"/>
      <c r="AA227" s="40"/>
    </row>
    <row r="228" spans="1:27" ht="18" customHeight="1">
      <c r="A228" s="87">
        <f>IF(I228="","",MAX($A$11:A227)+1)</f>
        <v>206</v>
      </c>
      <c r="B228" s="88">
        <v>8</v>
      </c>
      <c r="C228" s="102" t="s">
        <v>327</v>
      </c>
      <c r="D228" s="85">
        <v>30125</v>
      </c>
      <c r="E228" s="90"/>
      <c r="F228" s="91" t="e">
        <v>#N/A</v>
      </c>
      <c r="G228" s="91">
        <v>38626</v>
      </c>
      <c r="H228" s="91">
        <v>40179</v>
      </c>
      <c r="I228" s="103" t="s">
        <v>39</v>
      </c>
      <c r="J228" s="93" t="s">
        <v>975</v>
      </c>
      <c r="K228" s="94" t="s">
        <v>14</v>
      </c>
      <c r="L228" s="92"/>
      <c r="M228" s="92"/>
      <c r="N228" s="59"/>
      <c r="O228" s="92" t="s">
        <v>15</v>
      </c>
      <c r="P228" s="112" t="s">
        <v>936</v>
      </c>
      <c r="Q228" s="92" t="s">
        <v>745</v>
      </c>
      <c r="R228" s="92"/>
      <c r="S228" s="92" t="s">
        <v>737</v>
      </c>
      <c r="T228" s="97"/>
      <c r="U228" s="101" t="s">
        <v>787</v>
      </c>
      <c r="V228" s="101"/>
      <c r="W228" s="104" t="s">
        <v>17</v>
      </c>
      <c r="X228" s="168" t="s">
        <v>699</v>
      </c>
      <c r="Y228" s="97" t="s">
        <v>1138</v>
      </c>
      <c r="Z228" s="112"/>
      <c r="AA228" s="40"/>
    </row>
    <row r="229" spans="1:27" ht="18" customHeight="1">
      <c r="A229" s="87">
        <f>IF(I229="","",MAX($A$11:A228)+1)</f>
        <v>207</v>
      </c>
      <c r="B229" s="88">
        <v>9</v>
      </c>
      <c r="C229" s="102" t="s">
        <v>321</v>
      </c>
      <c r="D229" s="85"/>
      <c r="E229" s="82">
        <v>28352</v>
      </c>
      <c r="F229" s="91">
        <v>36495</v>
      </c>
      <c r="G229" s="91">
        <v>36495</v>
      </c>
      <c r="H229" s="91" t="s">
        <v>869</v>
      </c>
      <c r="I229" s="92" t="s">
        <v>12</v>
      </c>
      <c r="J229" s="121" t="s">
        <v>974</v>
      </c>
      <c r="K229" s="94" t="s">
        <v>14</v>
      </c>
      <c r="L229" s="92" t="s">
        <v>599</v>
      </c>
      <c r="M229" s="92"/>
      <c r="N229" s="59">
        <v>42653</v>
      </c>
      <c r="O229" s="92" t="s">
        <v>15</v>
      </c>
      <c r="P229" s="95"/>
      <c r="Q229" s="92" t="s">
        <v>745</v>
      </c>
      <c r="R229" s="92"/>
      <c r="S229" s="92"/>
      <c r="T229" s="100"/>
      <c r="U229" s="101"/>
      <c r="V229" s="101"/>
      <c r="W229" s="104" t="s">
        <v>17</v>
      </c>
      <c r="X229" s="168" t="s">
        <v>699</v>
      </c>
      <c r="Y229" s="97" t="s">
        <v>1139</v>
      </c>
      <c r="Z229" s="112"/>
      <c r="AA229" s="40"/>
    </row>
    <row r="230" spans="1:27" ht="18" customHeight="1">
      <c r="A230" s="87">
        <f>IF(I230="","",MAX($A$11:A229)+1)</f>
        <v>208</v>
      </c>
      <c r="B230" s="88">
        <v>10</v>
      </c>
      <c r="C230" s="102" t="s">
        <v>324</v>
      </c>
      <c r="D230" s="85"/>
      <c r="E230" s="82">
        <v>29898</v>
      </c>
      <c r="F230" s="91" t="e">
        <v>#N/A</v>
      </c>
      <c r="G230" s="91">
        <v>38018</v>
      </c>
      <c r="H230" s="91" t="s">
        <v>853</v>
      </c>
      <c r="I230" s="92" t="s">
        <v>12</v>
      </c>
      <c r="J230" s="93" t="s">
        <v>975</v>
      </c>
      <c r="K230" s="94" t="s">
        <v>14</v>
      </c>
      <c r="L230" s="92" t="s">
        <v>599</v>
      </c>
      <c r="M230" s="92"/>
      <c r="N230" s="59">
        <v>42653</v>
      </c>
      <c r="O230" s="92" t="s">
        <v>15</v>
      </c>
      <c r="P230" s="112" t="s">
        <v>930</v>
      </c>
      <c r="Q230" s="92" t="s">
        <v>16</v>
      </c>
      <c r="R230" s="92">
        <v>2017</v>
      </c>
      <c r="S230" s="92"/>
      <c r="T230" s="100"/>
      <c r="U230" s="92"/>
      <c r="V230" s="92"/>
      <c r="W230" s="104" t="s">
        <v>17</v>
      </c>
      <c r="X230" s="168" t="s">
        <v>699</v>
      </c>
      <c r="Y230" s="97" t="s">
        <v>1140</v>
      </c>
      <c r="Z230" s="112"/>
      <c r="AA230" s="40"/>
    </row>
    <row r="231" spans="1:27" ht="18" customHeight="1">
      <c r="A231" s="87">
        <f>IF(I231="","",MAX($A$11:A230)+1)</f>
        <v>209</v>
      </c>
      <c r="B231" s="88">
        <v>11</v>
      </c>
      <c r="C231" s="102" t="s">
        <v>328</v>
      </c>
      <c r="D231" s="85"/>
      <c r="E231" s="82">
        <v>29617</v>
      </c>
      <c r="F231" s="91">
        <v>38292</v>
      </c>
      <c r="G231" s="91">
        <v>38292</v>
      </c>
      <c r="H231" s="91" t="s">
        <v>869</v>
      </c>
      <c r="I231" s="92" t="s">
        <v>12</v>
      </c>
      <c r="J231" s="93" t="s">
        <v>975</v>
      </c>
      <c r="K231" s="94" t="s">
        <v>14</v>
      </c>
      <c r="L231" s="92"/>
      <c r="M231" s="92"/>
      <c r="N231" s="59"/>
      <c r="O231" s="92" t="s">
        <v>15</v>
      </c>
      <c r="P231" s="112"/>
      <c r="Q231" s="92" t="s">
        <v>745</v>
      </c>
      <c r="R231" s="92"/>
      <c r="S231" s="92" t="s">
        <v>736</v>
      </c>
      <c r="T231" s="100"/>
      <c r="U231" s="92" t="s">
        <v>791</v>
      </c>
      <c r="V231" s="92"/>
      <c r="W231" s="104" t="s">
        <v>17</v>
      </c>
      <c r="X231" s="168" t="s">
        <v>699</v>
      </c>
      <c r="Y231" s="97" t="s">
        <v>1140</v>
      </c>
      <c r="Z231" s="112"/>
      <c r="AA231" s="40"/>
    </row>
    <row r="232" spans="1:27" ht="18" customHeight="1">
      <c r="A232" s="87">
        <f>IF(I232="","",MAX($A$11:A231)+1)</f>
        <v>210</v>
      </c>
      <c r="B232" s="88">
        <v>12</v>
      </c>
      <c r="C232" s="102" t="s">
        <v>325</v>
      </c>
      <c r="D232" s="85"/>
      <c r="E232" s="82">
        <v>30242</v>
      </c>
      <c r="F232" s="91" t="e">
        <v>#N/A</v>
      </c>
      <c r="G232" s="91">
        <v>38534</v>
      </c>
      <c r="H232" s="91">
        <v>39995</v>
      </c>
      <c r="I232" s="92" t="s">
        <v>12</v>
      </c>
      <c r="J232" s="93" t="s">
        <v>975</v>
      </c>
      <c r="K232" s="94" t="s">
        <v>14</v>
      </c>
      <c r="L232" s="92"/>
      <c r="M232" s="92"/>
      <c r="N232" s="59"/>
      <c r="O232" s="92" t="s">
        <v>15</v>
      </c>
      <c r="P232" s="95"/>
      <c r="Q232" s="92" t="s">
        <v>745</v>
      </c>
      <c r="R232" s="92"/>
      <c r="S232" s="92"/>
      <c r="T232" s="100"/>
      <c r="U232" s="101"/>
      <c r="V232" s="101"/>
      <c r="W232" s="104" t="s">
        <v>636</v>
      </c>
      <c r="X232" s="168" t="s">
        <v>699</v>
      </c>
      <c r="Y232" s="97" t="s">
        <v>1139</v>
      </c>
      <c r="Z232" s="112"/>
      <c r="AA232" s="40"/>
    </row>
    <row r="233" spans="1:27" ht="18" customHeight="1">
      <c r="A233" s="87">
        <f>IF(I233="","",MAX($A$11:A232)+1)</f>
        <v>211</v>
      </c>
      <c r="B233" s="88">
        <v>13</v>
      </c>
      <c r="C233" s="102" t="s">
        <v>326</v>
      </c>
      <c r="D233" s="85"/>
      <c r="E233" s="82">
        <v>29337</v>
      </c>
      <c r="F233" s="91" t="e">
        <v>#N/A</v>
      </c>
      <c r="G233" s="91">
        <v>39873</v>
      </c>
      <c r="H233" s="91">
        <v>40360</v>
      </c>
      <c r="I233" s="92" t="s">
        <v>12</v>
      </c>
      <c r="J233" s="93" t="s">
        <v>975</v>
      </c>
      <c r="K233" s="94" t="s">
        <v>14</v>
      </c>
      <c r="L233" s="92"/>
      <c r="M233" s="92"/>
      <c r="N233" s="59">
        <v>42653</v>
      </c>
      <c r="O233" s="92" t="s">
        <v>15</v>
      </c>
      <c r="P233" s="113"/>
      <c r="Q233" s="92" t="s">
        <v>745</v>
      </c>
      <c r="R233" s="92"/>
      <c r="S233" s="92"/>
      <c r="T233" s="100"/>
      <c r="U233" s="101"/>
      <c r="V233" s="101"/>
      <c r="W233" s="104" t="s">
        <v>580</v>
      </c>
      <c r="X233" s="168" t="s">
        <v>699</v>
      </c>
      <c r="Y233" s="97" t="s">
        <v>1138</v>
      </c>
      <c r="Z233" s="112"/>
      <c r="AA233" s="40"/>
    </row>
    <row r="234" spans="1:27" ht="18" customHeight="1">
      <c r="A234" s="87">
        <f>IF(I234="","",MAX($A$11:A233)+1)</f>
        <v>212</v>
      </c>
      <c r="B234" s="88">
        <v>14</v>
      </c>
      <c r="C234" s="102" t="s">
        <v>339</v>
      </c>
      <c r="D234" s="90"/>
      <c r="E234" s="85">
        <v>31954</v>
      </c>
      <c r="F234" s="91">
        <v>40210</v>
      </c>
      <c r="G234" s="91">
        <v>40210</v>
      </c>
      <c r="H234" s="91">
        <v>41791</v>
      </c>
      <c r="I234" s="92" t="s">
        <v>12</v>
      </c>
      <c r="J234" s="93" t="s">
        <v>975</v>
      </c>
      <c r="K234" s="94" t="s">
        <v>14</v>
      </c>
      <c r="L234" s="92"/>
      <c r="M234" s="92"/>
      <c r="N234" s="59">
        <v>42653</v>
      </c>
      <c r="O234" s="106" t="s">
        <v>15</v>
      </c>
      <c r="P234" s="95" t="s">
        <v>937</v>
      </c>
      <c r="Q234" s="106" t="s">
        <v>745</v>
      </c>
      <c r="R234" s="106"/>
      <c r="S234" s="92"/>
      <c r="T234" s="100"/>
      <c r="U234" s="101"/>
      <c r="V234" s="101"/>
      <c r="W234" s="104" t="s">
        <v>20</v>
      </c>
      <c r="X234" s="168" t="s">
        <v>699</v>
      </c>
      <c r="Y234" s="97" t="s">
        <v>1140</v>
      </c>
      <c r="Z234" s="327" t="s">
        <v>969</v>
      </c>
      <c r="AA234" s="40"/>
    </row>
    <row r="235" spans="1:27" ht="18" customHeight="1">
      <c r="A235" s="87">
        <f>IF(I235="","",MAX($A$11:A234)+1)</f>
        <v>213</v>
      </c>
      <c r="B235" s="88">
        <v>15</v>
      </c>
      <c r="C235" s="102" t="s">
        <v>343</v>
      </c>
      <c r="D235" s="84">
        <v>31838</v>
      </c>
      <c r="E235" s="90"/>
      <c r="F235" s="91">
        <v>41791</v>
      </c>
      <c r="G235" s="91">
        <v>41791</v>
      </c>
      <c r="H235" s="91">
        <v>42339</v>
      </c>
      <c r="I235" s="103" t="s">
        <v>39</v>
      </c>
      <c r="J235" s="93" t="s">
        <v>975</v>
      </c>
      <c r="K235" s="94" t="s">
        <v>14</v>
      </c>
      <c r="L235" s="92"/>
      <c r="M235" s="92"/>
      <c r="N235" s="59"/>
      <c r="O235" s="106" t="s">
        <v>15</v>
      </c>
      <c r="P235" s="95" t="s">
        <v>936</v>
      </c>
      <c r="Q235" s="92" t="s">
        <v>745</v>
      </c>
      <c r="R235" s="92"/>
      <c r="S235" s="92"/>
      <c r="T235" s="100"/>
      <c r="U235" s="101"/>
      <c r="V235" s="101"/>
      <c r="W235" s="104" t="s">
        <v>487</v>
      </c>
      <c r="X235" s="168" t="s">
        <v>699</v>
      </c>
      <c r="Y235" s="97" t="s">
        <v>1140</v>
      </c>
      <c r="Z235" s="327" t="s">
        <v>969</v>
      </c>
      <c r="AA235" s="40"/>
    </row>
    <row r="236" spans="1:27" ht="18" customHeight="1">
      <c r="A236" s="87">
        <f>IF(I236="","",MAX($A$11:A235)+1)</f>
        <v>214</v>
      </c>
      <c r="B236" s="88">
        <v>16</v>
      </c>
      <c r="C236" s="102" t="s">
        <v>342</v>
      </c>
      <c r="D236" s="84">
        <v>31030</v>
      </c>
      <c r="E236" s="90"/>
      <c r="F236" s="91"/>
      <c r="G236" s="91">
        <v>41526</v>
      </c>
      <c r="H236" s="91"/>
      <c r="I236" s="92" t="s">
        <v>12</v>
      </c>
      <c r="J236" s="93">
        <v>13095</v>
      </c>
      <c r="K236" s="94"/>
      <c r="L236" s="92" t="s">
        <v>1284</v>
      </c>
      <c r="M236" s="92" t="s">
        <v>1284</v>
      </c>
      <c r="N236" s="59"/>
      <c r="O236" s="92" t="s">
        <v>45</v>
      </c>
      <c r="P236" s="95"/>
      <c r="Q236" s="92" t="s">
        <v>745</v>
      </c>
      <c r="R236" s="92"/>
      <c r="S236" s="92"/>
      <c r="T236" s="100"/>
      <c r="U236" s="101"/>
      <c r="V236" s="101"/>
      <c r="W236" s="92"/>
      <c r="X236" s="168" t="s">
        <v>699</v>
      </c>
      <c r="Y236" s="97" t="s">
        <v>1140</v>
      </c>
      <c r="Z236" s="112"/>
      <c r="AA236" s="40"/>
    </row>
    <row r="237" spans="1:27" ht="18" customHeight="1">
      <c r="A237" s="87">
        <f>IF(I237="","",MAX($A$11:A236)+1)</f>
        <v>215</v>
      </c>
      <c r="B237" s="88">
        <v>17</v>
      </c>
      <c r="C237" s="102" t="s">
        <v>332</v>
      </c>
      <c r="D237" s="85">
        <v>23492</v>
      </c>
      <c r="E237" s="90"/>
      <c r="F237" s="91">
        <v>32994</v>
      </c>
      <c r="G237" s="91">
        <v>32994</v>
      </c>
      <c r="H237" s="91" t="s">
        <v>892</v>
      </c>
      <c r="I237" s="92" t="s">
        <v>12</v>
      </c>
      <c r="J237" s="93">
        <v>13095</v>
      </c>
      <c r="K237" s="94"/>
      <c r="L237" s="92"/>
      <c r="M237" s="92"/>
      <c r="N237" s="59"/>
      <c r="O237" s="92" t="s">
        <v>15</v>
      </c>
      <c r="P237" s="95"/>
      <c r="Q237" s="88" t="s">
        <v>31</v>
      </c>
      <c r="R237" s="88"/>
      <c r="S237" s="92"/>
      <c r="T237" s="100"/>
      <c r="U237" s="101"/>
      <c r="V237" s="101"/>
      <c r="W237" s="92"/>
      <c r="X237" s="168" t="s">
        <v>699</v>
      </c>
      <c r="Y237" s="97" t="s">
        <v>1140</v>
      </c>
      <c r="Z237" s="112"/>
      <c r="AA237" s="40"/>
    </row>
    <row r="238" spans="1:27" ht="18" customHeight="1">
      <c r="A238" s="87">
        <f>IF(I238="","",MAX($A$11:A237)+1)</f>
        <v>216</v>
      </c>
      <c r="B238" s="88">
        <v>18</v>
      </c>
      <c r="C238" s="102" t="s">
        <v>333</v>
      </c>
      <c r="D238" s="85">
        <v>24606</v>
      </c>
      <c r="E238" s="90"/>
      <c r="F238" s="91">
        <v>33147</v>
      </c>
      <c r="G238" s="91">
        <v>33147</v>
      </c>
      <c r="H238" s="91" t="s">
        <v>847</v>
      </c>
      <c r="I238" s="92" t="s">
        <v>12</v>
      </c>
      <c r="J238" s="93">
        <v>13095</v>
      </c>
      <c r="K238" s="94"/>
      <c r="L238" s="92"/>
      <c r="M238" s="92"/>
      <c r="N238" s="59"/>
      <c r="O238" s="92" t="s">
        <v>15</v>
      </c>
      <c r="P238" s="95"/>
      <c r="Q238" s="88" t="s">
        <v>31</v>
      </c>
      <c r="R238" s="88"/>
      <c r="S238" s="92"/>
      <c r="T238" s="100"/>
      <c r="U238" s="101"/>
      <c r="V238" s="101"/>
      <c r="W238" s="92"/>
      <c r="X238" s="168" t="s">
        <v>699</v>
      </c>
      <c r="Y238" s="97" t="s">
        <v>1138</v>
      </c>
      <c r="Z238" s="112"/>
      <c r="AA238" s="40"/>
    </row>
    <row r="239" spans="1:27" ht="18" customHeight="1">
      <c r="A239" s="87">
        <f>IF(I239="","",MAX($A$11:A238)+1)</f>
        <v>217</v>
      </c>
      <c r="B239" s="88">
        <v>19</v>
      </c>
      <c r="C239" s="98" t="s">
        <v>74</v>
      </c>
      <c r="D239" s="85">
        <v>20210</v>
      </c>
      <c r="E239" s="90"/>
      <c r="F239" s="91">
        <v>28915</v>
      </c>
      <c r="G239" s="91">
        <v>28915</v>
      </c>
      <c r="H239" s="91" t="s">
        <v>865</v>
      </c>
      <c r="I239" s="92" t="s">
        <v>12</v>
      </c>
      <c r="J239" s="93" t="s">
        <v>973</v>
      </c>
      <c r="K239" s="94" t="s">
        <v>14</v>
      </c>
      <c r="L239" s="101"/>
      <c r="M239" s="101"/>
      <c r="N239" s="59"/>
      <c r="O239" s="92" t="s">
        <v>15</v>
      </c>
      <c r="P239" s="92" t="s">
        <v>933</v>
      </c>
      <c r="Q239" s="96" t="s">
        <v>558</v>
      </c>
      <c r="R239" s="96">
        <v>2007</v>
      </c>
      <c r="S239" s="92"/>
      <c r="T239" s="100"/>
      <c r="U239" s="101"/>
      <c r="V239" s="101"/>
      <c r="W239" s="92" t="s">
        <v>563</v>
      </c>
      <c r="X239" s="168" t="s">
        <v>699</v>
      </c>
      <c r="Y239" s="97" t="s">
        <v>1139</v>
      </c>
      <c r="Z239" s="112"/>
      <c r="AA239" s="40"/>
    </row>
    <row r="240" spans="1:27" ht="18" customHeight="1">
      <c r="A240" s="87">
        <f>IF(I240="","",MAX($A$11:A239)+1)</f>
        <v>218</v>
      </c>
      <c r="B240" s="88">
        <v>20</v>
      </c>
      <c r="C240" s="98" t="s">
        <v>308</v>
      </c>
      <c r="D240" s="85">
        <v>22925</v>
      </c>
      <c r="E240" s="90"/>
      <c r="F240" s="91">
        <v>29721</v>
      </c>
      <c r="G240" s="91">
        <v>29721</v>
      </c>
      <c r="H240" s="91">
        <v>30955</v>
      </c>
      <c r="I240" s="92" t="s">
        <v>12</v>
      </c>
      <c r="J240" s="93" t="s">
        <v>974</v>
      </c>
      <c r="K240" s="94" t="s">
        <v>14</v>
      </c>
      <c r="L240" s="92"/>
      <c r="M240" s="92"/>
      <c r="N240" s="59"/>
      <c r="O240" s="92" t="s">
        <v>15</v>
      </c>
      <c r="P240" s="95" t="s">
        <v>930</v>
      </c>
      <c r="Q240" s="95" t="s">
        <v>16</v>
      </c>
      <c r="R240" s="92">
        <v>2006</v>
      </c>
      <c r="S240" s="92"/>
      <c r="T240" s="100"/>
      <c r="U240" s="101"/>
      <c r="V240" s="101"/>
      <c r="W240" s="92" t="s">
        <v>17</v>
      </c>
      <c r="X240" s="168" t="s">
        <v>699</v>
      </c>
      <c r="Y240" s="97" t="s">
        <v>1138</v>
      </c>
      <c r="Z240" s="112"/>
      <c r="AA240" s="40"/>
    </row>
    <row r="241" spans="1:27" ht="18" customHeight="1">
      <c r="A241" s="87">
        <f>IF(I241="","",MAX($A$11:A240)+1)</f>
        <v>219</v>
      </c>
      <c r="B241" s="88">
        <v>21</v>
      </c>
      <c r="C241" s="98" t="s">
        <v>1264</v>
      </c>
      <c r="D241" s="85"/>
      <c r="E241" s="85">
        <v>31914</v>
      </c>
      <c r="F241" s="91"/>
      <c r="G241" s="91"/>
      <c r="H241" s="91">
        <v>43831</v>
      </c>
      <c r="I241" s="92" t="s">
        <v>12</v>
      </c>
      <c r="J241" s="93" t="s">
        <v>975</v>
      </c>
      <c r="K241" s="94" t="s">
        <v>14</v>
      </c>
      <c r="L241" s="92"/>
      <c r="M241" s="92"/>
      <c r="N241" s="59"/>
      <c r="O241" s="92" t="s">
        <v>15</v>
      </c>
      <c r="P241" s="95"/>
      <c r="Q241" s="95" t="s">
        <v>16</v>
      </c>
      <c r="R241" s="92"/>
      <c r="S241" s="92"/>
      <c r="T241" s="100"/>
      <c r="U241" s="101"/>
      <c r="V241" s="101"/>
      <c r="W241" s="92"/>
      <c r="X241" s="168" t="s">
        <v>699</v>
      </c>
      <c r="Y241" s="97"/>
      <c r="Z241" s="112"/>
      <c r="AA241" s="40"/>
    </row>
    <row r="242" spans="1:27" ht="18" customHeight="1">
      <c r="A242" s="87">
        <f>IF(I242="","",MAX($A$11:A241)+1)</f>
        <v>220</v>
      </c>
      <c r="B242" s="88">
        <v>22</v>
      </c>
      <c r="C242" s="98" t="s">
        <v>1259</v>
      </c>
      <c r="D242" s="85">
        <v>32250</v>
      </c>
      <c r="E242" s="90"/>
      <c r="F242" s="91"/>
      <c r="G242" s="91">
        <v>43709</v>
      </c>
      <c r="H242" s="91"/>
      <c r="I242" s="92" t="s">
        <v>12</v>
      </c>
      <c r="J242" s="93" t="s">
        <v>975</v>
      </c>
      <c r="K242" s="94" t="s">
        <v>14</v>
      </c>
      <c r="L242" s="92"/>
      <c r="M242" s="92"/>
      <c r="N242" s="59"/>
      <c r="O242" s="92" t="s">
        <v>15</v>
      </c>
      <c r="P242" s="95" t="s">
        <v>939</v>
      </c>
      <c r="Q242" s="158" t="s">
        <v>16</v>
      </c>
      <c r="R242" s="92"/>
      <c r="S242" s="92"/>
      <c r="T242" s="100"/>
      <c r="U242" s="101"/>
      <c r="V242" s="101"/>
      <c r="W242" s="92" t="s">
        <v>1260</v>
      </c>
      <c r="X242" s="168" t="s">
        <v>699</v>
      </c>
      <c r="Y242" s="97"/>
      <c r="Z242" s="112"/>
      <c r="AA242" s="40"/>
    </row>
    <row r="243" spans="1:27" ht="18" customHeight="1">
      <c r="A243" s="87">
        <f>IF(I243="","",MAX($A$11:A242)+1)</f>
        <v>221</v>
      </c>
      <c r="B243" s="88">
        <v>23</v>
      </c>
      <c r="C243" s="102" t="s">
        <v>322</v>
      </c>
      <c r="D243" s="82">
        <v>28780</v>
      </c>
      <c r="E243" s="90"/>
      <c r="F243" s="91">
        <v>38353</v>
      </c>
      <c r="G243" s="91">
        <v>38353</v>
      </c>
      <c r="H243" s="91" t="s">
        <v>872</v>
      </c>
      <c r="I243" s="92" t="s">
        <v>12</v>
      </c>
      <c r="J243" s="93" t="s">
        <v>974</v>
      </c>
      <c r="K243" s="94" t="s">
        <v>14</v>
      </c>
      <c r="L243" s="92" t="s">
        <v>465</v>
      </c>
      <c r="M243" s="92"/>
      <c r="N243" s="59">
        <v>42653</v>
      </c>
      <c r="O243" s="92" t="s">
        <v>15</v>
      </c>
      <c r="P243" s="92" t="s">
        <v>939</v>
      </c>
      <c r="Q243" s="95" t="s">
        <v>16</v>
      </c>
      <c r="R243" s="92">
        <v>2013</v>
      </c>
      <c r="S243" s="92"/>
      <c r="T243" s="100"/>
      <c r="U243" s="101"/>
      <c r="V243" s="101"/>
      <c r="W243" s="92" t="s">
        <v>20</v>
      </c>
      <c r="X243" s="168" t="s">
        <v>699</v>
      </c>
      <c r="Y243" s="97" t="s">
        <v>1139</v>
      </c>
      <c r="Z243" s="112"/>
      <c r="AA243" s="40"/>
    </row>
    <row r="244" spans="1:27" ht="18" customHeight="1">
      <c r="A244" s="87">
        <f>IF(I244="","",MAX($A$11:A243)+1)</f>
      </c>
      <c r="B244" s="181">
        <v>12</v>
      </c>
      <c r="C244" s="206" t="s">
        <v>571</v>
      </c>
      <c r="D244" s="183"/>
      <c r="E244" s="194"/>
      <c r="F244" s="91"/>
      <c r="G244" s="185"/>
      <c r="H244" s="185"/>
      <c r="I244" s="186"/>
      <c r="J244" s="187"/>
      <c r="K244" s="188"/>
      <c r="L244" s="186"/>
      <c r="M244" s="186"/>
      <c r="N244" s="189"/>
      <c r="O244" s="195"/>
      <c r="P244" s="207"/>
      <c r="Q244" s="207"/>
      <c r="R244" s="207"/>
      <c r="S244" s="186"/>
      <c r="T244" s="197"/>
      <c r="U244" s="198"/>
      <c r="V244" s="198"/>
      <c r="W244" s="186"/>
      <c r="X244" s="191"/>
      <c r="Y244" s="192"/>
      <c r="Z244" s="244"/>
      <c r="AA244" s="40"/>
    </row>
    <row r="245" spans="1:27" ht="18" customHeight="1">
      <c r="A245" s="87">
        <f>IF(I245="","",MAX($A$11:A244)+1)</f>
        <v>222</v>
      </c>
      <c r="B245" s="88">
        <v>1</v>
      </c>
      <c r="C245" s="150" t="s">
        <v>347</v>
      </c>
      <c r="D245" s="151">
        <v>28849</v>
      </c>
      <c r="E245" s="151"/>
      <c r="F245" s="91">
        <v>36831</v>
      </c>
      <c r="G245" s="91">
        <v>40787</v>
      </c>
      <c r="H245" s="91">
        <v>40787</v>
      </c>
      <c r="I245" s="6" t="s">
        <v>12</v>
      </c>
      <c r="J245" s="93" t="s">
        <v>975</v>
      </c>
      <c r="K245" s="152" t="s">
        <v>14</v>
      </c>
      <c r="L245" s="6" t="s">
        <v>567</v>
      </c>
      <c r="M245" s="6"/>
      <c r="N245" s="59" t="s">
        <v>752</v>
      </c>
      <c r="O245" s="92" t="s">
        <v>15</v>
      </c>
      <c r="P245" s="95" t="s">
        <v>930</v>
      </c>
      <c r="Q245" s="95" t="s">
        <v>16</v>
      </c>
      <c r="R245" s="92">
        <v>2011</v>
      </c>
      <c r="S245" s="92"/>
      <c r="T245" s="100"/>
      <c r="U245" s="101"/>
      <c r="V245" s="101"/>
      <c r="W245" s="92" t="s">
        <v>561</v>
      </c>
      <c r="X245" s="168" t="s">
        <v>702</v>
      </c>
      <c r="Y245" s="97" t="s">
        <v>691</v>
      </c>
      <c r="Z245" s="112"/>
      <c r="AA245" s="40"/>
    </row>
    <row r="246" spans="1:27" s="41" customFormat="1" ht="18" customHeight="1">
      <c r="A246" s="87">
        <f>IF(I246="","",MAX($A$11:A245)+1)</f>
        <v>223</v>
      </c>
      <c r="B246" s="88">
        <v>2</v>
      </c>
      <c r="C246" s="102" t="s">
        <v>350</v>
      </c>
      <c r="D246" s="85">
        <v>29468</v>
      </c>
      <c r="E246" s="90"/>
      <c r="F246" s="91">
        <v>39264</v>
      </c>
      <c r="G246" s="91">
        <v>39264</v>
      </c>
      <c r="H246" s="91">
        <v>40179</v>
      </c>
      <c r="I246" s="92" t="s">
        <v>12</v>
      </c>
      <c r="J246" s="93" t="s">
        <v>975</v>
      </c>
      <c r="K246" s="94" t="s">
        <v>14</v>
      </c>
      <c r="L246" s="6" t="s">
        <v>600</v>
      </c>
      <c r="M246" s="92"/>
      <c r="N246" s="59" t="s">
        <v>753</v>
      </c>
      <c r="O246" s="92" t="s">
        <v>15</v>
      </c>
      <c r="P246" s="112" t="s">
        <v>1030</v>
      </c>
      <c r="Q246" s="95" t="s">
        <v>16</v>
      </c>
      <c r="R246" s="92"/>
      <c r="S246" s="92" t="s">
        <v>736</v>
      </c>
      <c r="T246" s="100"/>
      <c r="U246" s="92" t="s">
        <v>792</v>
      </c>
      <c r="V246" s="92"/>
      <c r="W246" s="125" t="s">
        <v>637</v>
      </c>
      <c r="X246" s="168" t="s">
        <v>702</v>
      </c>
      <c r="Y246" s="97" t="s">
        <v>691</v>
      </c>
      <c r="Z246" s="112"/>
      <c r="AA246" s="40"/>
    </row>
    <row r="247" spans="1:27" ht="18" customHeight="1">
      <c r="A247" s="87">
        <f>IF(I247="","",MAX($A$11:A246)+1)</f>
        <v>224</v>
      </c>
      <c r="B247" s="88">
        <v>3</v>
      </c>
      <c r="C247" s="102" t="s">
        <v>357</v>
      </c>
      <c r="D247" s="85">
        <v>29971</v>
      </c>
      <c r="E247" s="90"/>
      <c r="F247" s="91">
        <v>39448</v>
      </c>
      <c r="G247" s="91">
        <v>39448</v>
      </c>
      <c r="H247" s="91" t="s">
        <v>853</v>
      </c>
      <c r="I247" s="92" t="s">
        <v>12</v>
      </c>
      <c r="J247" s="93" t="s">
        <v>975</v>
      </c>
      <c r="K247" s="94" t="s">
        <v>14</v>
      </c>
      <c r="L247" s="6" t="s">
        <v>600</v>
      </c>
      <c r="M247" s="143"/>
      <c r="N247" s="59" t="s">
        <v>753</v>
      </c>
      <c r="O247" s="92" t="s">
        <v>15</v>
      </c>
      <c r="P247" s="92" t="s">
        <v>937</v>
      </c>
      <c r="Q247" s="95" t="s">
        <v>16</v>
      </c>
      <c r="R247" s="92">
        <v>2013</v>
      </c>
      <c r="S247" s="92"/>
      <c r="T247" s="100"/>
      <c r="U247" s="101"/>
      <c r="V247" s="101"/>
      <c r="W247" s="92" t="s">
        <v>638</v>
      </c>
      <c r="X247" s="168" t="s">
        <v>702</v>
      </c>
      <c r="Y247" s="97" t="s">
        <v>1129</v>
      </c>
      <c r="Z247" s="112"/>
      <c r="AA247" s="40"/>
    </row>
    <row r="248" spans="1:27" ht="18" customHeight="1">
      <c r="A248" s="87">
        <f>IF(I248="","",MAX($A$11:A247)+1)</f>
        <v>225</v>
      </c>
      <c r="B248" s="88">
        <v>4</v>
      </c>
      <c r="C248" s="102" t="s">
        <v>349</v>
      </c>
      <c r="D248" s="85">
        <v>29577</v>
      </c>
      <c r="E248" s="90"/>
      <c r="F248" s="91">
        <v>39661</v>
      </c>
      <c r="G248" s="91">
        <v>39661</v>
      </c>
      <c r="H248" s="91" t="s">
        <v>853</v>
      </c>
      <c r="I248" s="92" t="s">
        <v>12</v>
      </c>
      <c r="J248" s="93" t="s">
        <v>973</v>
      </c>
      <c r="K248" s="94" t="s">
        <v>14</v>
      </c>
      <c r="L248" s="92"/>
      <c r="M248" s="92"/>
      <c r="N248" s="59" t="s">
        <v>753</v>
      </c>
      <c r="O248" s="92" t="s">
        <v>15</v>
      </c>
      <c r="P248" s="92" t="s">
        <v>938</v>
      </c>
      <c r="Q248" s="95" t="s">
        <v>558</v>
      </c>
      <c r="R248" s="92">
        <v>2017</v>
      </c>
      <c r="S248" s="92"/>
      <c r="T248" s="100"/>
      <c r="U248" s="101"/>
      <c r="V248" s="101"/>
      <c r="W248" s="125" t="s">
        <v>637</v>
      </c>
      <c r="X248" s="168" t="s">
        <v>702</v>
      </c>
      <c r="Y248" s="97" t="s">
        <v>1128</v>
      </c>
      <c r="Z248" s="112"/>
      <c r="AA248" s="40"/>
    </row>
    <row r="249" spans="1:27" s="43" customFormat="1" ht="18" customHeight="1">
      <c r="A249" s="87">
        <f>IF(I249="","",MAX($A$11:A248)+1)</f>
        <v>226</v>
      </c>
      <c r="B249" s="88">
        <v>5</v>
      </c>
      <c r="C249" s="102" t="s">
        <v>346</v>
      </c>
      <c r="D249" s="85">
        <v>29911</v>
      </c>
      <c r="E249" s="117"/>
      <c r="F249" s="91">
        <v>38961</v>
      </c>
      <c r="G249" s="91">
        <v>38961</v>
      </c>
      <c r="H249" s="91" t="s">
        <v>869</v>
      </c>
      <c r="I249" s="92" t="s">
        <v>12</v>
      </c>
      <c r="J249" s="93" t="s">
        <v>974</v>
      </c>
      <c r="K249" s="94" t="s">
        <v>14</v>
      </c>
      <c r="L249" s="92" t="s">
        <v>465</v>
      </c>
      <c r="M249" s="92"/>
      <c r="N249" s="59"/>
      <c r="O249" s="92" t="s">
        <v>15</v>
      </c>
      <c r="P249" s="112" t="s">
        <v>1032</v>
      </c>
      <c r="Q249" s="95" t="s">
        <v>16</v>
      </c>
      <c r="R249" s="95"/>
      <c r="S249" s="92" t="s">
        <v>737</v>
      </c>
      <c r="T249" s="97"/>
      <c r="U249" s="101" t="s">
        <v>788</v>
      </c>
      <c r="V249" s="101"/>
      <c r="W249" s="104" t="s">
        <v>580</v>
      </c>
      <c r="X249" s="168" t="s">
        <v>702</v>
      </c>
      <c r="Y249" s="97" t="s">
        <v>1128</v>
      </c>
      <c r="Z249" s="112"/>
      <c r="AA249" s="40"/>
    </row>
    <row r="250" spans="1:27" ht="18" customHeight="1">
      <c r="A250" s="87">
        <f>IF(I250="","",MAX($A$11:A249)+1)</f>
        <v>227</v>
      </c>
      <c r="B250" s="88">
        <v>6</v>
      </c>
      <c r="C250" s="102" t="s">
        <v>351</v>
      </c>
      <c r="D250" s="85">
        <v>28381</v>
      </c>
      <c r="E250" s="90"/>
      <c r="F250" s="91">
        <v>38078</v>
      </c>
      <c r="G250" s="91">
        <v>38078</v>
      </c>
      <c r="H250" s="91" t="s">
        <v>859</v>
      </c>
      <c r="I250" s="103" t="s">
        <v>39</v>
      </c>
      <c r="J250" s="93">
        <v>13095</v>
      </c>
      <c r="K250" s="142"/>
      <c r="L250" s="92"/>
      <c r="M250" s="92"/>
      <c r="N250" s="59"/>
      <c r="O250" s="92" t="s">
        <v>15</v>
      </c>
      <c r="P250" s="97"/>
      <c r="Q250" s="92" t="s">
        <v>745</v>
      </c>
      <c r="R250" s="92"/>
      <c r="S250" s="92" t="s">
        <v>736</v>
      </c>
      <c r="T250" s="100"/>
      <c r="U250" s="92" t="s">
        <v>793</v>
      </c>
      <c r="V250" s="92"/>
      <c r="W250" s="104" t="s">
        <v>487</v>
      </c>
      <c r="X250" s="168" t="s">
        <v>702</v>
      </c>
      <c r="Y250" s="97" t="s">
        <v>1129</v>
      </c>
      <c r="Z250" s="112"/>
      <c r="AA250" s="40"/>
    </row>
    <row r="251" spans="1:27" s="43" customFormat="1" ht="18" customHeight="1">
      <c r="A251" s="87">
        <f>IF(I251="","",MAX($A$11:A250)+1)</f>
        <v>228</v>
      </c>
      <c r="B251" s="88">
        <v>7</v>
      </c>
      <c r="C251" s="102" t="s">
        <v>352</v>
      </c>
      <c r="D251" s="82">
        <v>30622</v>
      </c>
      <c r="E251" s="90"/>
      <c r="F251" s="91" t="e">
        <v>#N/A</v>
      </c>
      <c r="G251" s="91">
        <v>39083</v>
      </c>
      <c r="H251" s="91">
        <v>40909</v>
      </c>
      <c r="I251" s="92" t="s">
        <v>12</v>
      </c>
      <c r="J251" s="93" t="s">
        <v>975</v>
      </c>
      <c r="K251" s="94" t="s">
        <v>14</v>
      </c>
      <c r="L251" s="92" t="s">
        <v>599</v>
      </c>
      <c r="M251" s="92"/>
      <c r="N251" s="59"/>
      <c r="O251" s="92" t="s">
        <v>15</v>
      </c>
      <c r="P251" s="112" t="s">
        <v>932</v>
      </c>
      <c r="Q251" s="143" t="s">
        <v>558</v>
      </c>
      <c r="R251" s="92">
        <v>2017</v>
      </c>
      <c r="S251" s="92" t="s">
        <v>737</v>
      </c>
      <c r="T251" s="97"/>
      <c r="U251" s="101" t="s">
        <v>794</v>
      </c>
      <c r="V251" s="101"/>
      <c r="W251" s="104" t="s">
        <v>20</v>
      </c>
      <c r="X251" s="168" t="s">
        <v>702</v>
      </c>
      <c r="Y251" s="97" t="s">
        <v>1128</v>
      </c>
      <c r="Z251" s="112"/>
      <c r="AA251" s="40"/>
    </row>
    <row r="252" spans="1:27" ht="18" customHeight="1">
      <c r="A252" s="87">
        <f>IF(I252="","",MAX($A$11:A251)+1)</f>
        <v>229</v>
      </c>
      <c r="B252" s="88">
        <v>8</v>
      </c>
      <c r="C252" s="102" t="s">
        <v>353</v>
      </c>
      <c r="D252" s="85"/>
      <c r="E252" s="82">
        <v>29277</v>
      </c>
      <c r="F252" s="91" t="e">
        <v>#N/A</v>
      </c>
      <c r="G252" s="91">
        <v>39083</v>
      </c>
      <c r="H252" s="91">
        <v>39995</v>
      </c>
      <c r="I252" s="92" t="s">
        <v>12</v>
      </c>
      <c r="J252" s="93" t="s">
        <v>975</v>
      </c>
      <c r="K252" s="94" t="s">
        <v>14</v>
      </c>
      <c r="L252" s="92"/>
      <c r="M252" s="92"/>
      <c r="N252" s="59"/>
      <c r="O252" s="92" t="s">
        <v>15</v>
      </c>
      <c r="P252" s="95"/>
      <c r="Q252" s="92" t="s">
        <v>745</v>
      </c>
      <c r="R252" s="92"/>
      <c r="S252" s="92"/>
      <c r="T252" s="100"/>
      <c r="U252" s="101"/>
      <c r="V252" s="101"/>
      <c r="W252" s="104" t="s">
        <v>20</v>
      </c>
      <c r="X252" s="168" t="s">
        <v>702</v>
      </c>
      <c r="Y252" s="97" t="s">
        <v>1128</v>
      </c>
      <c r="Z252" s="112"/>
      <c r="AA252" s="40"/>
    </row>
    <row r="253" spans="1:27" ht="18" customHeight="1">
      <c r="A253" s="87">
        <f>IF(I253="","",MAX($A$11:A252)+1)</f>
        <v>230</v>
      </c>
      <c r="B253" s="88">
        <v>9</v>
      </c>
      <c r="C253" s="102" t="s">
        <v>97</v>
      </c>
      <c r="D253" s="85">
        <v>30032</v>
      </c>
      <c r="E253" s="90"/>
      <c r="F253" s="91">
        <v>39722</v>
      </c>
      <c r="G253" s="91">
        <v>39722</v>
      </c>
      <c r="H253" s="91">
        <v>40179</v>
      </c>
      <c r="I253" s="92" t="s">
        <v>12</v>
      </c>
      <c r="J253" s="93" t="s">
        <v>975</v>
      </c>
      <c r="K253" s="94" t="s">
        <v>14</v>
      </c>
      <c r="L253" s="92" t="s">
        <v>599</v>
      </c>
      <c r="M253" s="92"/>
      <c r="N253" s="59"/>
      <c r="O253" s="92" t="s">
        <v>15</v>
      </c>
      <c r="P253" s="113"/>
      <c r="Q253" s="92" t="s">
        <v>745</v>
      </c>
      <c r="R253" s="92"/>
      <c r="S253" s="92"/>
      <c r="T253" s="100"/>
      <c r="U253" s="101"/>
      <c r="V253" s="101"/>
      <c r="W253" s="104" t="s">
        <v>639</v>
      </c>
      <c r="X253" s="168" t="s">
        <v>702</v>
      </c>
      <c r="Y253" s="97" t="s">
        <v>691</v>
      </c>
      <c r="Z253" s="112"/>
      <c r="AA253" s="40"/>
    </row>
    <row r="254" spans="1:27" ht="18" customHeight="1">
      <c r="A254" s="87">
        <f>IF(I254="","",MAX($A$11:A253)+1)</f>
        <v>231</v>
      </c>
      <c r="B254" s="88">
        <v>10</v>
      </c>
      <c r="C254" s="102" t="s">
        <v>354</v>
      </c>
      <c r="D254" s="85"/>
      <c r="E254" s="82">
        <v>31184</v>
      </c>
      <c r="F254" s="91">
        <v>39722</v>
      </c>
      <c r="G254" s="91">
        <v>39722</v>
      </c>
      <c r="H254" s="91">
        <v>40179</v>
      </c>
      <c r="I254" s="92" t="s">
        <v>12</v>
      </c>
      <c r="J254" s="93" t="s">
        <v>975</v>
      </c>
      <c r="K254" s="94" t="s">
        <v>14</v>
      </c>
      <c r="L254" s="92"/>
      <c r="M254" s="92"/>
      <c r="N254" s="59"/>
      <c r="O254" s="92" t="s">
        <v>15</v>
      </c>
      <c r="P254" s="113"/>
      <c r="Q254" s="92" t="s">
        <v>745</v>
      </c>
      <c r="R254" s="92"/>
      <c r="S254" s="92"/>
      <c r="T254" s="100"/>
      <c r="U254" s="101"/>
      <c r="V254" s="101"/>
      <c r="W254" s="104" t="s">
        <v>639</v>
      </c>
      <c r="X254" s="168" t="s">
        <v>702</v>
      </c>
      <c r="Y254" s="97" t="s">
        <v>691</v>
      </c>
      <c r="Z254" s="327" t="s">
        <v>969</v>
      </c>
      <c r="AA254" s="40"/>
    </row>
    <row r="255" spans="1:27" ht="18" customHeight="1">
      <c r="A255" s="87">
        <f>IF(I255="","",MAX($A$11:A254)+1)</f>
        <v>232</v>
      </c>
      <c r="B255" s="88">
        <v>11</v>
      </c>
      <c r="C255" s="102" t="s">
        <v>355</v>
      </c>
      <c r="D255" s="85"/>
      <c r="E255" s="82">
        <v>30225</v>
      </c>
      <c r="F255" s="91"/>
      <c r="G255" s="91">
        <v>39448</v>
      </c>
      <c r="H255" s="91" t="s">
        <v>853</v>
      </c>
      <c r="I255" s="92" t="s">
        <v>12</v>
      </c>
      <c r="J255" s="93" t="s">
        <v>975</v>
      </c>
      <c r="K255" s="94" t="s">
        <v>14</v>
      </c>
      <c r="L255" s="92"/>
      <c r="M255" s="92"/>
      <c r="N255" s="59"/>
      <c r="O255" s="92" t="s">
        <v>15</v>
      </c>
      <c r="P255" s="95" t="s">
        <v>1033</v>
      </c>
      <c r="Q255" s="92" t="s">
        <v>745</v>
      </c>
      <c r="R255" s="92"/>
      <c r="S255" s="92"/>
      <c r="T255" s="100"/>
      <c r="U255" s="101"/>
      <c r="V255" s="101"/>
      <c r="W255" s="104" t="s">
        <v>639</v>
      </c>
      <c r="X255" s="168" t="s">
        <v>702</v>
      </c>
      <c r="Y255" s="97" t="s">
        <v>691</v>
      </c>
      <c r="Z255" s="112"/>
      <c r="AA255" s="40"/>
    </row>
    <row r="256" spans="1:27" s="43" customFormat="1" ht="18" customHeight="1">
      <c r="A256" s="87">
        <f>IF(I256="","",MAX($A$11:A255)+1)</f>
        <v>233</v>
      </c>
      <c r="B256" s="88">
        <v>12</v>
      </c>
      <c r="C256" s="102" t="s">
        <v>358</v>
      </c>
      <c r="D256" s="85">
        <v>29797</v>
      </c>
      <c r="E256" s="90"/>
      <c r="F256" s="91">
        <v>38961</v>
      </c>
      <c r="G256" s="91">
        <v>38961</v>
      </c>
      <c r="H256" s="91">
        <v>39995</v>
      </c>
      <c r="I256" s="92" t="s">
        <v>12</v>
      </c>
      <c r="J256" s="93" t="s">
        <v>975</v>
      </c>
      <c r="K256" s="94" t="s">
        <v>14</v>
      </c>
      <c r="L256" s="92" t="s">
        <v>599</v>
      </c>
      <c r="M256" s="92"/>
      <c r="N256" s="59"/>
      <c r="O256" s="92" t="s">
        <v>15</v>
      </c>
      <c r="P256" s="112"/>
      <c r="Q256" s="92" t="s">
        <v>745</v>
      </c>
      <c r="R256" s="92"/>
      <c r="S256" s="92" t="s">
        <v>737</v>
      </c>
      <c r="T256" s="97"/>
      <c r="U256" s="101" t="s">
        <v>795</v>
      </c>
      <c r="V256" s="101"/>
      <c r="W256" s="104" t="s">
        <v>640</v>
      </c>
      <c r="X256" s="168" t="s">
        <v>702</v>
      </c>
      <c r="Y256" s="97" t="s">
        <v>1129</v>
      </c>
      <c r="Z256" s="112"/>
      <c r="AA256" s="40"/>
    </row>
    <row r="257" spans="1:27" s="43" customFormat="1" ht="18" customHeight="1">
      <c r="A257" s="87">
        <f>IF(I257="","",MAX($A$11:A256)+1)</f>
        <v>234</v>
      </c>
      <c r="B257" s="88">
        <v>13</v>
      </c>
      <c r="C257" s="102" t="s">
        <v>367</v>
      </c>
      <c r="D257" s="85">
        <v>30831</v>
      </c>
      <c r="E257" s="90"/>
      <c r="F257" s="91">
        <v>39569</v>
      </c>
      <c r="G257" s="91">
        <v>39569</v>
      </c>
      <c r="H257" s="91">
        <v>43831</v>
      </c>
      <c r="I257" s="92" t="s">
        <v>12</v>
      </c>
      <c r="J257" s="93" t="s">
        <v>975</v>
      </c>
      <c r="K257" s="94" t="s">
        <v>14</v>
      </c>
      <c r="L257" s="92"/>
      <c r="M257" s="92"/>
      <c r="N257" s="59"/>
      <c r="O257" s="92" t="s">
        <v>15</v>
      </c>
      <c r="P257" s="112" t="s">
        <v>941</v>
      </c>
      <c r="Q257" s="92" t="s">
        <v>16</v>
      </c>
      <c r="R257" s="92"/>
      <c r="S257" s="92" t="s">
        <v>737</v>
      </c>
      <c r="T257" s="97"/>
      <c r="U257" s="101" t="s">
        <v>797</v>
      </c>
      <c r="V257" s="101"/>
      <c r="W257" s="104" t="s">
        <v>580</v>
      </c>
      <c r="X257" s="168" t="s">
        <v>702</v>
      </c>
      <c r="Y257" s="97" t="s">
        <v>1128</v>
      </c>
      <c r="Z257" s="327"/>
      <c r="AA257" s="40"/>
    </row>
    <row r="258" spans="1:27" ht="18" customHeight="1">
      <c r="A258" s="87">
        <f>IF(I258="","",MAX($A$11:A257)+1)</f>
        <v>235</v>
      </c>
      <c r="B258" s="88">
        <v>14</v>
      </c>
      <c r="C258" s="102" t="s">
        <v>361</v>
      </c>
      <c r="D258" s="153"/>
      <c r="E258" s="82">
        <v>31615</v>
      </c>
      <c r="F258" s="91">
        <v>39722</v>
      </c>
      <c r="G258" s="91">
        <v>39722</v>
      </c>
      <c r="H258" s="91">
        <v>40179</v>
      </c>
      <c r="I258" s="92" t="s">
        <v>12</v>
      </c>
      <c r="J258" s="93" t="s">
        <v>975</v>
      </c>
      <c r="K258" s="94" t="s">
        <v>14</v>
      </c>
      <c r="L258" s="92"/>
      <c r="M258" s="92"/>
      <c r="N258" s="59"/>
      <c r="O258" s="92" t="s">
        <v>15</v>
      </c>
      <c r="P258" s="95" t="s">
        <v>936</v>
      </c>
      <c r="Q258" s="95" t="s">
        <v>745</v>
      </c>
      <c r="R258" s="95"/>
      <c r="S258" s="92"/>
      <c r="T258" s="100"/>
      <c r="U258" s="101"/>
      <c r="V258" s="101"/>
      <c r="W258" s="104" t="s">
        <v>639</v>
      </c>
      <c r="X258" s="168" t="s">
        <v>702</v>
      </c>
      <c r="Y258" s="97" t="s">
        <v>1129</v>
      </c>
      <c r="Z258" s="112"/>
      <c r="AA258" s="40"/>
    </row>
    <row r="259" spans="1:27" ht="18" customHeight="1">
      <c r="A259" s="87">
        <f>IF(I259="","",MAX($A$11:A258)+1)</f>
        <v>236</v>
      </c>
      <c r="B259" s="88">
        <v>15</v>
      </c>
      <c r="C259" s="102" t="s">
        <v>362</v>
      </c>
      <c r="D259" s="85">
        <v>31506</v>
      </c>
      <c r="E259" s="85"/>
      <c r="F259" s="91">
        <v>40483</v>
      </c>
      <c r="G259" s="91">
        <v>40483</v>
      </c>
      <c r="H259" s="91">
        <v>40909</v>
      </c>
      <c r="I259" s="92" t="s">
        <v>12</v>
      </c>
      <c r="J259" s="93" t="s">
        <v>975</v>
      </c>
      <c r="K259" s="94" t="s">
        <v>14</v>
      </c>
      <c r="L259" s="92"/>
      <c r="M259" s="92"/>
      <c r="N259" s="59"/>
      <c r="O259" s="92" t="s">
        <v>15</v>
      </c>
      <c r="P259" s="95"/>
      <c r="Q259" s="95" t="s">
        <v>745</v>
      </c>
      <c r="R259" s="95"/>
      <c r="S259" s="92"/>
      <c r="T259" s="100"/>
      <c r="U259" s="101"/>
      <c r="V259" s="101"/>
      <c r="W259" s="92" t="s">
        <v>641</v>
      </c>
      <c r="X259" s="168" t="s">
        <v>702</v>
      </c>
      <c r="Y259" s="97" t="s">
        <v>1129</v>
      </c>
      <c r="Z259" s="112"/>
      <c r="AA259" s="40"/>
    </row>
    <row r="260" spans="1:27" ht="18" customHeight="1">
      <c r="A260" s="87">
        <f>IF(I260="","",MAX($A$11:A259)+1)</f>
        <v>237</v>
      </c>
      <c r="B260" s="88">
        <v>16</v>
      </c>
      <c r="C260" s="139" t="s">
        <v>363</v>
      </c>
      <c r="D260" s="90"/>
      <c r="E260" s="85">
        <v>31195</v>
      </c>
      <c r="F260" s="91">
        <v>40483</v>
      </c>
      <c r="G260" s="91">
        <v>40483</v>
      </c>
      <c r="H260" s="91">
        <v>41214</v>
      </c>
      <c r="I260" s="92" t="s">
        <v>12</v>
      </c>
      <c r="J260" s="93" t="s">
        <v>975</v>
      </c>
      <c r="K260" s="94" t="s">
        <v>14</v>
      </c>
      <c r="L260" s="143"/>
      <c r="M260" s="143"/>
      <c r="N260" s="59"/>
      <c r="O260" s="92" t="s">
        <v>15</v>
      </c>
      <c r="P260" s="113"/>
      <c r="Q260" s="92" t="s">
        <v>745</v>
      </c>
      <c r="R260" s="92"/>
      <c r="S260" s="92"/>
      <c r="T260" s="100"/>
      <c r="U260" s="101"/>
      <c r="V260" s="101"/>
      <c r="W260" s="104" t="s">
        <v>639</v>
      </c>
      <c r="X260" s="168" t="s">
        <v>702</v>
      </c>
      <c r="Y260" s="97" t="s">
        <v>1129</v>
      </c>
      <c r="Z260" s="112"/>
      <c r="AA260" s="40"/>
    </row>
    <row r="261" spans="1:27" ht="18" customHeight="1">
      <c r="A261" s="87">
        <f>IF(I261="","",MAX($A$11:A260)+1)</f>
        <v>238</v>
      </c>
      <c r="B261" s="88">
        <v>17</v>
      </c>
      <c r="C261" s="139" t="s">
        <v>364</v>
      </c>
      <c r="D261" s="85">
        <v>31778</v>
      </c>
      <c r="E261" s="84"/>
      <c r="F261" s="91">
        <v>41579</v>
      </c>
      <c r="G261" s="91">
        <v>41579</v>
      </c>
      <c r="H261" s="91">
        <v>41791</v>
      </c>
      <c r="I261" s="92" t="s">
        <v>365</v>
      </c>
      <c r="J261" s="93" t="s">
        <v>975</v>
      </c>
      <c r="K261" s="94" t="s">
        <v>14</v>
      </c>
      <c r="L261" s="92"/>
      <c r="M261" s="92"/>
      <c r="N261" s="59"/>
      <c r="O261" s="106" t="s">
        <v>15</v>
      </c>
      <c r="P261" s="95"/>
      <c r="Q261" s="92" t="s">
        <v>745</v>
      </c>
      <c r="R261" s="92"/>
      <c r="S261" s="92"/>
      <c r="T261" s="100"/>
      <c r="U261" s="101"/>
      <c r="V261" s="101"/>
      <c r="W261" s="104" t="s">
        <v>638</v>
      </c>
      <c r="X261" s="168" t="s">
        <v>702</v>
      </c>
      <c r="Y261" s="97" t="s">
        <v>1128</v>
      </c>
      <c r="Z261" s="327" t="s">
        <v>969</v>
      </c>
      <c r="AA261" s="40"/>
    </row>
    <row r="262" spans="1:27" ht="18" customHeight="1">
      <c r="A262" s="87">
        <f>IF(I262="","",MAX($A$11:A261)+1)</f>
        <v>239</v>
      </c>
      <c r="B262" s="88">
        <v>18</v>
      </c>
      <c r="C262" s="139" t="s">
        <v>366</v>
      </c>
      <c r="D262" s="85">
        <v>30820</v>
      </c>
      <c r="E262" s="84"/>
      <c r="F262" s="91">
        <v>41579</v>
      </c>
      <c r="G262" s="91">
        <v>41579</v>
      </c>
      <c r="H262" s="91">
        <v>41791</v>
      </c>
      <c r="I262" s="92" t="s">
        <v>365</v>
      </c>
      <c r="J262" s="93" t="s">
        <v>975</v>
      </c>
      <c r="K262" s="94" t="s">
        <v>14</v>
      </c>
      <c r="L262" s="92"/>
      <c r="M262" s="92"/>
      <c r="N262" s="59"/>
      <c r="O262" s="106" t="s">
        <v>15</v>
      </c>
      <c r="P262" s="113"/>
      <c r="Q262" s="92" t="s">
        <v>745</v>
      </c>
      <c r="R262" s="92"/>
      <c r="S262" s="92"/>
      <c r="T262" s="100"/>
      <c r="U262" s="101"/>
      <c r="V262" s="101"/>
      <c r="W262" s="92" t="s">
        <v>638</v>
      </c>
      <c r="X262" s="168" t="s">
        <v>702</v>
      </c>
      <c r="Y262" s="97" t="s">
        <v>1128</v>
      </c>
      <c r="Z262" s="327" t="s">
        <v>969</v>
      </c>
      <c r="AA262" s="40"/>
    </row>
    <row r="263" spans="1:27" ht="18" customHeight="1">
      <c r="A263" s="87">
        <f>IF(I263="","",MAX($A$11:A262)+1)</f>
        <v>240</v>
      </c>
      <c r="B263" s="88">
        <v>19</v>
      </c>
      <c r="C263" s="102" t="s">
        <v>369</v>
      </c>
      <c r="D263" s="85"/>
      <c r="E263" s="85">
        <v>31829</v>
      </c>
      <c r="F263" s="91"/>
      <c r="G263" s="91">
        <v>40087</v>
      </c>
      <c r="H263" s="91"/>
      <c r="I263" s="92" t="s">
        <v>12</v>
      </c>
      <c r="J263" s="93">
        <v>15111</v>
      </c>
      <c r="K263" s="94" t="s">
        <v>14</v>
      </c>
      <c r="L263" s="92"/>
      <c r="M263" s="92"/>
      <c r="N263" s="59"/>
      <c r="O263" s="106" t="s">
        <v>45</v>
      </c>
      <c r="P263" s="95"/>
      <c r="Q263" s="92" t="s">
        <v>745</v>
      </c>
      <c r="R263" s="92"/>
      <c r="S263" s="92"/>
      <c r="T263" s="100"/>
      <c r="U263" s="101"/>
      <c r="V263" s="101"/>
      <c r="W263" s="104" t="s">
        <v>561</v>
      </c>
      <c r="X263" s="168" t="s">
        <v>702</v>
      </c>
      <c r="Y263" s="97" t="s">
        <v>1129</v>
      </c>
      <c r="Z263" s="327" t="s">
        <v>969</v>
      </c>
      <c r="AA263" s="40"/>
    </row>
    <row r="264" spans="1:27" ht="18" customHeight="1">
      <c r="A264" s="87">
        <f>IF(I264="","",MAX($A$11:A263)+1)</f>
        <v>241</v>
      </c>
      <c r="B264" s="88">
        <v>20</v>
      </c>
      <c r="C264" s="102" t="s">
        <v>370</v>
      </c>
      <c r="D264" s="120"/>
      <c r="E264" s="85">
        <v>30751</v>
      </c>
      <c r="F264" s="91"/>
      <c r="G264" s="91">
        <v>40087</v>
      </c>
      <c r="H264" s="91"/>
      <c r="I264" s="92" t="s">
        <v>12</v>
      </c>
      <c r="J264" s="93">
        <v>15111</v>
      </c>
      <c r="K264" s="94" t="s">
        <v>14</v>
      </c>
      <c r="L264" s="92"/>
      <c r="M264" s="92"/>
      <c r="N264" s="59"/>
      <c r="O264" s="106" t="s">
        <v>45</v>
      </c>
      <c r="P264" s="95"/>
      <c r="Q264" s="92" t="s">
        <v>745</v>
      </c>
      <c r="R264" s="92"/>
      <c r="S264" s="92"/>
      <c r="T264" s="100"/>
      <c r="U264" s="101"/>
      <c r="V264" s="101"/>
      <c r="W264" s="104" t="s">
        <v>579</v>
      </c>
      <c r="X264" s="168" t="s">
        <v>702</v>
      </c>
      <c r="Y264" s="97" t="s">
        <v>1129</v>
      </c>
      <c r="Z264" s="327" t="s">
        <v>969</v>
      </c>
      <c r="AA264" s="40"/>
    </row>
    <row r="265" spans="1:27" ht="18" customHeight="1">
      <c r="A265" s="87">
        <f>IF(I265="","",MAX($A$11:A264)+1)</f>
        <v>242</v>
      </c>
      <c r="B265" s="88">
        <v>21</v>
      </c>
      <c r="C265" s="139" t="s">
        <v>372</v>
      </c>
      <c r="D265" s="85">
        <v>31922</v>
      </c>
      <c r="E265" s="85"/>
      <c r="F265" s="91">
        <v>40909</v>
      </c>
      <c r="G265" s="91">
        <v>40909</v>
      </c>
      <c r="H265" s="91"/>
      <c r="I265" s="103" t="s">
        <v>39</v>
      </c>
      <c r="J265" s="93">
        <v>15111</v>
      </c>
      <c r="K265" s="94" t="s">
        <v>14</v>
      </c>
      <c r="L265" s="92"/>
      <c r="M265" s="92"/>
      <c r="N265" s="59"/>
      <c r="O265" s="106" t="s">
        <v>45</v>
      </c>
      <c r="P265" s="113"/>
      <c r="Q265" s="95" t="s">
        <v>745</v>
      </c>
      <c r="R265" s="95"/>
      <c r="S265" s="92"/>
      <c r="T265" s="100"/>
      <c r="U265" s="101"/>
      <c r="V265" s="101"/>
      <c r="W265" s="92" t="s">
        <v>638</v>
      </c>
      <c r="X265" s="168" t="s">
        <v>702</v>
      </c>
      <c r="Y265" s="97" t="s">
        <v>1128</v>
      </c>
      <c r="Z265" s="112"/>
      <c r="AA265" s="40"/>
    </row>
    <row r="266" spans="1:27" ht="18" customHeight="1">
      <c r="A266" s="87">
        <f>IF(I266="","",MAX($A$11:A265)+1)</f>
        <v>243</v>
      </c>
      <c r="B266" s="88">
        <v>22</v>
      </c>
      <c r="C266" s="139" t="s">
        <v>373</v>
      </c>
      <c r="D266" s="85"/>
      <c r="E266" s="82">
        <v>32014</v>
      </c>
      <c r="F266" s="91"/>
      <c r="G266" s="91">
        <v>41275</v>
      </c>
      <c r="H266" s="91">
        <v>43040</v>
      </c>
      <c r="I266" s="92" t="s">
        <v>365</v>
      </c>
      <c r="J266" s="93" t="s">
        <v>975</v>
      </c>
      <c r="K266" s="94" t="s">
        <v>14</v>
      </c>
      <c r="L266" s="92"/>
      <c r="M266" s="92"/>
      <c r="N266" s="59"/>
      <c r="O266" s="106" t="s">
        <v>15</v>
      </c>
      <c r="P266" s="113"/>
      <c r="Q266" s="92" t="s">
        <v>745</v>
      </c>
      <c r="R266" s="92"/>
      <c r="S266" s="92"/>
      <c r="T266" s="100"/>
      <c r="U266" s="101"/>
      <c r="V266" s="101"/>
      <c r="W266" s="104" t="s">
        <v>579</v>
      </c>
      <c r="X266" s="168" t="s">
        <v>702</v>
      </c>
      <c r="Y266" s="97" t="s">
        <v>691</v>
      </c>
      <c r="Z266" s="112"/>
      <c r="AA266" s="40"/>
    </row>
    <row r="267" spans="1:27" ht="18" customHeight="1">
      <c r="A267" s="87">
        <f>IF(I267="","",MAX($A$11:A266)+1)</f>
        <v>244</v>
      </c>
      <c r="B267" s="88">
        <v>23</v>
      </c>
      <c r="C267" s="139" t="s">
        <v>118</v>
      </c>
      <c r="E267" s="85">
        <v>32687</v>
      </c>
      <c r="F267" s="91">
        <v>41671</v>
      </c>
      <c r="G267" s="91">
        <v>41671</v>
      </c>
      <c r="H267" s="91"/>
      <c r="I267" s="92" t="s">
        <v>365</v>
      </c>
      <c r="J267" s="93">
        <v>15111</v>
      </c>
      <c r="K267" s="94" t="s">
        <v>14</v>
      </c>
      <c r="L267" s="92"/>
      <c r="M267" s="92"/>
      <c r="N267" s="59"/>
      <c r="O267" s="106" t="s">
        <v>45</v>
      </c>
      <c r="P267" s="113"/>
      <c r="Q267" s="92" t="s">
        <v>745</v>
      </c>
      <c r="R267" s="92"/>
      <c r="S267" s="92" t="s">
        <v>737</v>
      </c>
      <c r="T267" s="100"/>
      <c r="U267" s="101" t="s">
        <v>799</v>
      </c>
      <c r="V267" s="101"/>
      <c r="W267" s="92" t="s">
        <v>642</v>
      </c>
      <c r="X267" s="168" t="s">
        <v>702</v>
      </c>
      <c r="Y267" s="97" t="s">
        <v>1129</v>
      </c>
      <c r="Z267" s="112"/>
      <c r="AA267" s="40"/>
    </row>
    <row r="268" spans="1:27" ht="18" customHeight="1">
      <c r="A268" s="87">
        <f>IF(I268="","",MAX($A$11:A267)+1)</f>
        <v>245</v>
      </c>
      <c r="B268" s="88">
        <v>24</v>
      </c>
      <c r="C268" s="139" t="s">
        <v>374</v>
      </c>
      <c r="D268" s="85">
        <v>32132</v>
      </c>
      <c r="E268" s="84"/>
      <c r="F268" s="91">
        <v>41275</v>
      </c>
      <c r="G268" s="91">
        <v>41275</v>
      </c>
      <c r="H268" s="91"/>
      <c r="I268" s="92" t="s">
        <v>365</v>
      </c>
      <c r="J268" s="93">
        <v>13095</v>
      </c>
      <c r="K268" s="94"/>
      <c r="L268" s="92"/>
      <c r="M268" s="92"/>
      <c r="N268" s="59"/>
      <c r="O268" s="106" t="s">
        <v>45</v>
      </c>
      <c r="P268" s="113"/>
      <c r="Q268" s="92" t="s">
        <v>31</v>
      </c>
      <c r="R268" s="92"/>
      <c r="S268" s="92" t="s">
        <v>738</v>
      </c>
      <c r="T268" s="100"/>
      <c r="U268" s="101" t="s">
        <v>800</v>
      </c>
      <c r="V268" s="101"/>
      <c r="W268" s="92"/>
      <c r="X268" s="168" t="s">
        <v>702</v>
      </c>
      <c r="Y268" s="97" t="s">
        <v>691</v>
      </c>
      <c r="Z268" s="327" t="s">
        <v>969</v>
      </c>
      <c r="AA268" s="40"/>
    </row>
    <row r="269" spans="1:27" ht="18" customHeight="1">
      <c r="A269" s="87">
        <f>IF(I269="","",MAX($A$11:A268)+1)</f>
        <v>246</v>
      </c>
      <c r="B269" s="88">
        <v>25</v>
      </c>
      <c r="C269" s="139" t="s">
        <v>375</v>
      </c>
      <c r="D269" s="85">
        <v>32018</v>
      </c>
      <c r="E269" s="84"/>
      <c r="F269" s="91">
        <v>41426</v>
      </c>
      <c r="G269" s="91">
        <v>41426</v>
      </c>
      <c r="H269" s="91"/>
      <c r="I269" s="92" t="s">
        <v>365</v>
      </c>
      <c r="J269" s="93">
        <v>13095</v>
      </c>
      <c r="K269" s="94"/>
      <c r="L269" s="92"/>
      <c r="M269" s="92"/>
      <c r="N269" s="59"/>
      <c r="O269" s="106" t="s">
        <v>45</v>
      </c>
      <c r="P269" s="113"/>
      <c r="Q269" s="92" t="s">
        <v>16</v>
      </c>
      <c r="R269" s="92"/>
      <c r="S269" s="92"/>
      <c r="T269" s="92" t="s">
        <v>737</v>
      </c>
      <c r="U269" s="101" t="s">
        <v>801</v>
      </c>
      <c r="V269" s="503">
        <v>43891</v>
      </c>
      <c r="W269" s="92"/>
      <c r="X269" s="168" t="s">
        <v>702</v>
      </c>
      <c r="Y269" s="97" t="s">
        <v>1128</v>
      </c>
      <c r="Z269" s="327"/>
      <c r="AA269" s="40"/>
    </row>
    <row r="270" spans="1:27" ht="18" customHeight="1">
      <c r="A270" s="87">
        <f>IF(I270="","",MAX($A$11:A269)+1)</f>
        <v>247</v>
      </c>
      <c r="B270" s="88">
        <v>26</v>
      </c>
      <c r="C270" s="102" t="s">
        <v>356</v>
      </c>
      <c r="D270" s="85"/>
      <c r="E270" s="85">
        <v>30348</v>
      </c>
      <c r="F270" s="91">
        <v>40087</v>
      </c>
      <c r="G270" s="91">
        <v>40087</v>
      </c>
      <c r="H270" s="91">
        <v>40909</v>
      </c>
      <c r="I270" s="92" t="s">
        <v>12</v>
      </c>
      <c r="J270" s="93">
        <v>13095</v>
      </c>
      <c r="K270" s="94"/>
      <c r="L270" s="92"/>
      <c r="M270" s="92"/>
      <c r="N270" s="59"/>
      <c r="O270" s="92" t="s">
        <v>15</v>
      </c>
      <c r="P270" s="95"/>
      <c r="Q270" s="92" t="s">
        <v>745</v>
      </c>
      <c r="R270" s="85">
        <v>42754</v>
      </c>
      <c r="S270" s="92"/>
      <c r="T270" s="101" t="s">
        <v>736</v>
      </c>
      <c r="U270" s="101"/>
      <c r="V270" s="101"/>
      <c r="W270" s="92"/>
      <c r="X270" s="168" t="s">
        <v>702</v>
      </c>
      <c r="Y270" s="97" t="s">
        <v>691</v>
      </c>
      <c r="Z270" s="112"/>
      <c r="AA270" s="40"/>
    </row>
    <row r="271" spans="1:27" ht="18" customHeight="1">
      <c r="A271" s="87">
        <f>IF(I271="","",MAX($A$11:A270)+1)</f>
        <v>248</v>
      </c>
      <c r="B271" s="88">
        <v>27</v>
      </c>
      <c r="C271" s="102" t="s">
        <v>378</v>
      </c>
      <c r="D271" s="81">
        <v>29507</v>
      </c>
      <c r="E271" s="82"/>
      <c r="F271" s="91"/>
      <c r="G271" s="91">
        <v>41791</v>
      </c>
      <c r="H271" s="91">
        <v>42217</v>
      </c>
      <c r="I271" s="92" t="s">
        <v>12</v>
      </c>
      <c r="J271" s="93" t="s">
        <v>975</v>
      </c>
      <c r="K271" s="94" t="s">
        <v>14</v>
      </c>
      <c r="L271" s="92"/>
      <c r="M271" s="92"/>
      <c r="N271" s="59"/>
      <c r="O271" s="92" t="s">
        <v>15</v>
      </c>
      <c r="P271" s="92" t="s">
        <v>932</v>
      </c>
      <c r="Q271" s="103" t="s">
        <v>16</v>
      </c>
      <c r="R271" s="92">
        <v>2014</v>
      </c>
      <c r="S271" s="92"/>
      <c r="T271" s="100"/>
      <c r="U271" s="101"/>
      <c r="V271" s="101"/>
      <c r="W271" s="92" t="s">
        <v>638</v>
      </c>
      <c r="X271" s="168" t="s">
        <v>702</v>
      </c>
      <c r="Y271" s="97" t="s">
        <v>1128</v>
      </c>
      <c r="Z271" s="112"/>
      <c r="AA271" s="40"/>
    </row>
    <row r="272" spans="1:27" ht="18" customHeight="1">
      <c r="A272" s="87">
        <f>IF(I272="","",MAX($A$11:A271)+1)</f>
        <v>249</v>
      </c>
      <c r="B272" s="88">
        <v>28</v>
      </c>
      <c r="C272" s="102" t="s">
        <v>986</v>
      </c>
      <c r="D272" s="85"/>
      <c r="E272" s="85">
        <v>33568</v>
      </c>
      <c r="F272" s="91"/>
      <c r="G272" s="91">
        <v>42705</v>
      </c>
      <c r="H272" s="91"/>
      <c r="I272" s="92" t="s">
        <v>12</v>
      </c>
      <c r="J272" s="93">
        <v>1003</v>
      </c>
      <c r="K272" s="94"/>
      <c r="L272" s="92"/>
      <c r="M272" s="92"/>
      <c r="N272" s="59"/>
      <c r="O272" s="92" t="s">
        <v>45</v>
      </c>
      <c r="P272" s="95"/>
      <c r="Q272" s="92" t="s">
        <v>745</v>
      </c>
      <c r="R272" s="92"/>
      <c r="S272" s="92"/>
      <c r="T272" s="101"/>
      <c r="U272" s="101"/>
      <c r="V272" s="101"/>
      <c r="W272" s="92"/>
      <c r="X272" s="168" t="s">
        <v>702</v>
      </c>
      <c r="Y272" s="97" t="s">
        <v>1128</v>
      </c>
      <c r="Z272" s="112"/>
      <c r="AA272" s="40"/>
    </row>
    <row r="273" spans="1:27" ht="18" customHeight="1">
      <c r="A273" s="87">
        <f>IF(I273="","",MAX($A$11:A272)+1)</f>
        <v>250</v>
      </c>
      <c r="B273" s="88">
        <v>29</v>
      </c>
      <c r="C273" s="102" t="s">
        <v>1261</v>
      </c>
      <c r="D273" s="85"/>
      <c r="E273" s="85">
        <v>32876</v>
      </c>
      <c r="F273" s="91"/>
      <c r="G273" s="91">
        <v>43770</v>
      </c>
      <c r="H273" s="91"/>
      <c r="I273" s="92" t="s">
        <v>12</v>
      </c>
      <c r="J273" s="93">
        <v>1003</v>
      </c>
      <c r="K273" s="94"/>
      <c r="L273" s="92"/>
      <c r="M273" s="92"/>
      <c r="N273" s="59"/>
      <c r="O273" s="92" t="s">
        <v>45</v>
      </c>
      <c r="P273" s="95"/>
      <c r="Q273" s="92" t="s">
        <v>745</v>
      </c>
      <c r="R273" s="92"/>
      <c r="S273" s="92"/>
      <c r="T273" s="101"/>
      <c r="U273" s="101"/>
      <c r="V273" s="101"/>
      <c r="W273" s="92" t="s">
        <v>126</v>
      </c>
      <c r="X273" s="168" t="s">
        <v>702</v>
      </c>
      <c r="Y273" s="97"/>
      <c r="Z273" s="112"/>
      <c r="AA273" s="40"/>
    </row>
    <row r="274" spans="1:27" ht="18" customHeight="1">
      <c r="A274" s="87">
        <f>IF(I274="","",MAX($A$11:A273)+1)</f>
      </c>
      <c r="B274" s="181">
        <v>13</v>
      </c>
      <c r="C274" s="202" t="s">
        <v>380</v>
      </c>
      <c r="D274" s="193"/>
      <c r="E274" s="193"/>
      <c r="F274" s="91"/>
      <c r="G274" s="185"/>
      <c r="H274" s="185"/>
      <c r="I274" s="186"/>
      <c r="J274" s="187"/>
      <c r="K274" s="188"/>
      <c r="L274" s="186"/>
      <c r="M274" s="186"/>
      <c r="N274" s="189"/>
      <c r="O274" s="195"/>
      <c r="P274" s="183"/>
      <c r="Q274" s="183"/>
      <c r="R274" s="183"/>
      <c r="S274" s="186"/>
      <c r="T274" s="197"/>
      <c r="U274" s="198"/>
      <c r="V274" s="198"/>
      <c r="W274" s="186"/>
      <c r="X274" s="191"/>
      <c r="Y274" s="192"/>
      <c r="Z274" s="244"/>
      <c r="AA274" s="40"/>
    </row>
    <row r="275" spans="1:26" s="40" customFormat="1" ht="18" customHeight="1">
      <c r="A275" s="87">
        <f>IF(I275="","",MAX($A$11:A274)+1)</f>
        <v>251</v>
      </c>
      <c r="B275" s="88">
        <v>1</v>
      </c>
      <c r="C275" s="89" t="s">
        <v>381</v>
      </c>
      <c r="D275" s="84"/>
      <c r="E275" s="82">
        <v>26348</v>
      </c>
      <c r="F275" s="91">
        <v>34090</v>
      </c>
      <c r="G275" s="91">
        <v>34090</v>
      </c>
      <c r="H275" s="91">
        <v>34973</v>
      </c>
      <c r="I275" s="92" t="s">
        <v>12</v>
      </c>
      <c r="J275" s="93" t="s">
        <v>973</v>
      </c>
      <c r="K275" s="94" t="s">
        <v>14</v>
      </c>
      <c r="L275" s="6" t="s">
        <v>567</v>
      </c>
      <c r="M275" s="6" t="s">
        <v>1276</v>
      </c>
      <c r="N275" s="59"/>
      <c r="O275" s="92" t="s">
        <v>15</v>
      </c>
      <c r="P275" s="92" t="s">
        <v>941</v>
      </c>
      <c r="Q275" s="96" t="s">
        <v>558</v>
      </c>
      <c r="R275" s="96">
        <v>2009</v>
      </c>
      <c r="S275" s="92"/>
      <c r="T275" s="100"/>
      <c r="U275" s="101"/>
      <c r="V275" s="101"/>
      <c r="W275" s="92" t="s">
        <v>562</v>
      </c>
      <c r="X275" s="168" t="s">
        <v>695</v>
      </c>
      <c r="Y275" s="97" t="s">
        <v>1126</v>
      </c>
      <c r="Z275" s="112"/>
    </row>
    <row r="276" spans="1:27" ht="18" customHeight="1">
      <c r="A276" s="87">
        <f>IF(I276="","",MAX($A$11:A275)+1)</f>
        <v>252</v>
      </c>
      <c r="B276" s="88">
        <v>2</v>
      </c>
      <c r="C276" s="98" t="s">
        <v>383</v>
      </c>
      <c r="D276" s="85">
        <v>29312</v>
      </c>
      <c r="E276" s="117"/>
      <c r="F276" s="91">
        <v>37257</v>
      </c>
      <c r="G276" s="91">
        <v>37257</v>
      </c>
      <c r="H276" s="91">
        <v>40330</v>
      </c>
      <c r="I276" s="92" t="s">
        <v>12</v>
      </c>
      <c r="J276" s="93" t="s">
        <v>974</v>
      </c>
      <c r="K276" s="94" t="s">
        <v>14</v>
      </c>
      <c r="L276" s="92" t="s">
        <v>1000</v>
      </c>
      <c r="M276" s="92"/>
      <c r="N276" s="59"/>
      <c r="O276" s="92" t="s">
        <v>15</v>
      </c>
      <c r="P276" s="92" t="s">
        <v>940</v>
      </c>
      <c r="Q276" s="82" t="s">
        <v>16</v>
      </c>
      <c r="R276" s="92">
        <v>2010</v>
      </c>
      <c r="S276" s="92"/>
      <c r="T276" s="100"/>
      <c r="U276" s="101"/>
      <c r="V276" s="101"/>
      <c r="W276" s="92" t="s">
        <v>126</v>
      </c>
      <c r="X276" s="168" t="s">
        <v>695</v>
      </c>
      <c r="Y276" s="97" t="s">
        <v>1127</v>
      </c>
      <c r="Z276" s="112"/>
      <c r="AA276" s="40"/>
    </row>
    <row r="277" spans="1:27" ht="18" customHeight="1">
      <c r="A277" s="87">
        <f>IF(I277="","",MAX($A$11:A276)+1)</f>
        <v>253</v>
      </c>
      <c r="B277" s="88">
        <v>3</v>
      </c>
      <c r="C277" s="98" t="s">
        <v>382</v>
      </c>
      <c r="D277" s="85">
        <v>24238</v>
      </c>
      <c r="E277" s="90"/>
      <c r="F277" s="91">
        <v>34425</v>
      </c>
      <c r="G277" s="91">
        <v>34425</v>
      </c>
      <c r="H277" s="91">
        <v>36434</v>
      </c>
      <c r="I277" s="92" t="s">
        <v>12</v>
      </c>
      <c r="J277" s="93" t="s">
        <v>974</v>
      </c>
      <c r="K277" s="94" t="s">
        <v>14</v>
      </c>
      <c r="L277" s="92" t="s">
        <v>465</v>
      </c>
      <c r="M277" s="92"/>
      <c r="N277" s="59"/>
      <c r="O277" s="92" t="s">
        <v>15</v>
      </c>
      <c r="P277" s="82" t="s">
        <v>930</v>
      </c>
      <c r="Q277" s="82" t="s">
        <v>16</v>
      </c>
      <c r="R277" s="92">
        <v>2007</v>
      </c>
      <c r="S277" s="92"/>
      <c r="T277" s="100"/>
      <c r="U277" s="101"/>
      <c r="V277" s="101"/>
      <c r="W277" s="92" t="s">
        <v>20</v>
      </c>
      <c r="X277" s="168" t="s">
        <v>695</v>
      </c>
      <c r="Y277" s="97" t="s">
        <v>1127</v>
      </c>
      <c r="Z277" s="112"/>
      <c r="AA277" s="40"/>
    </row>
    <row r="278" spans="1:27" ht="18" customHeight="1">
      <c r="A278" s="87">
        <f>IF(I278="","",MAX($A$11:A277)+1)</f>
        <v>254</v>
      </c>
      <c r="B278" s="88">
        <v>4</v>
      </c>
      <c r="C278" s="98" t="s">
        <v>387</v>
      </c>
      <c r="D278" s="82"/>
      <c r="E278" s="82">
        <v>29771</v>
      </c>
      <c r="F278" s="91" t="e">
        <v>#N/A</v>
      </c>
      <c r="G278" s="91">
        <v>38534</v>
      </c>
      <c r="H278" s="91" t="s">
        <v>869</v>
      </c>
      <c r="I278" s="92" t="s">
        <v>12</v>
      </c>
      <c r="J278" s="93" t="s">
        <v>974</v>
      </c>
      <c r="K278" s="94" t="s">
        <v>14</v>
      </c>
      <c r="L278" s="92" t="s">
        <v>465</v>
      </c>
      <c r="M278" s="92"/>
      <c r="N278" s="59" t="s">
        <v>754</v>
      </c>
      <c r="O278" s="92" t="s">
        <v>15</v>
      </c>
      <c r="P278" s="82" t="s">
        <v>930</v>
      </c>
      <c r="Q278" s="82" t="s">
        <v>16</v>
      </c>
      <c r="R278" s="92">
        <v>2014</v>
      </c>
      <c r="S278" s="92"/>
      <c r="T278" s="100"/>
      <c r="U278" s="101"/>
      <c r="V278" s="101"/>
      <c r="W278" s="92" t="s">
        <v>643</v>
      </c>
      <c r="X278" s="168" t="s">
        <v>695</v>
      </c>
      <c r="Y278" s="97" t="s">
        <v>1126</v>
      </c>
      <c r="Z278" s="112"/>
      <c r="AA278" s="40"/>
    </row>
    <row r="279" spans="1:27" s="43" customFormat="1" ht="18" customHeight="1">
      <c r="A279" s="87">
        <f>IF(I279="","",MAX($A$11:A278)+1)</f>
        <v>255</v>
      </c>
      <c r="B279" s="88">
        <v>5</v>
      </c>
      <c r="C279" s="98" t="s">
        <v>392</v>
      </c>
      <c r="D279" s="85">
        <v>31653</v>
      </c>
      <c r="E279" s="90"/>
      <c r="F279" s="91">
        <v>39814</v>
      </c>
      <c r="G279" s="91">
        <v>39814</v>
      </c>
      <c r="H279" s="91">
        <v>41791</v>
      </c>
      <c r="I279" s="92" t="s">
        <v>12</v>
      </c>
      <c r="J279" s="93" t="s">
        <v>975</v>
      </c>
      <c r="K279" s="94" t="s">
        <v>14</v>
      </c>
      <c r="L279" s="92"/>
      <c r="M279" s="92"/>
      <c r="N279" s="59"/>
      <c r="O279" s="106" t="s">
        <v>15</v>
      </c>
      <c r="P279" s="112" t="s">
        <v>1032</v>
      </c>
      <c r="Q279" s="82" t="s">
        <v>16</v>
      </c>
      <c r="R279" s="88"/>
      <c r="S279" s="92" t="s">
        <v>737</v>
      </c>
      <c r="T279" s="97"/>
      <c r="U279" s="101" t="s">
        <v>804</v>
      </c>
      <c r="V279" s="503">
        <v>43891</v>
      </c>
      <c r="W279" s="104" t="s">
        <v>646</v>
      </c>
      <c r="X279" s="168" t="s">
        <v>695</v>
      </c>
      <c r="Y279" s="97" t="s">
        <v>1126</v>
      </c>
      <c r="Z279" s="327"/>
      <c r="AA279" s="40"/>
    </row>
    <row r="280" spans="1:27" ht="18" customHeight="1">
      <c r="A280" s="87">
        <f>IF(I280="","",MAX($A$11:A279)+1)</f>
        <v>256</v>
      </c>
      <c r="B280" s="88">
        <v>6</v>
      </c>
      <c r="C280" s="98" t="s">
        <v>994</v>
      </c>
      <c r="D280" s="90"/>
      <c r="E280" s="85">
        <v>31636</v>
      </c>
      <c r="F280" s="91">
        <v>40179</v>
      </c>
      <c r="G280" s="91">
        <v>40179</v>
      </c>
      <c r="H280" s="91">
        <v>41214</v>
      </c>
      <c r="I280" s="92" t="s">
        <v>12</v>
      </c>
      <c r="J280" s="93" t="s">
        <v>975</v>
      </c>
      <c r="K280" s="94" t="s">
        <v>14</v>
      </c>
      <c r="L280" s="92" t="s">
        <v>599</v>
      </c>
      <c r="M280" s="92"/>
      <c r="N280" s="59"/>
      <c r="O280" s="92" t="s">
        <v>15</v>
      </c>
      <c r="P280" s="107"/>
      <c r="Q280" s="92" t="s">
        <v>745</v>
      </c>
      <c r="R280" s="92"/>
      <c r="S280" s="92"/>
      <c r="T280" s="100"/>
      <c r="U280" s="101"/>
      <c r="V280" s="101"/>
      <c r="W280" s="154" t="s">
        <v>647</v>
      </c>
      <c r="X280" s="168" t="s">
        <v>695</v>
      </c>
      <c r="Y280" s="97" t="s">
        <v>1126</v>
      </c>
      <c r="Z280" s="112"/>
      <c r="AA280" s="40"/>
    </row>
    <row r="281" spans="1:27" ht="18" customHeight="1">
      <c r="A281" s="87">
        <f>IF(I281="","",MAX($A$11:A280)+1)</f>
        <v>257</v>
      </c>
      <c r="B281" s="88">
        <v>7</v>
      </c>
      <c r="C281" s="98" t="s">
        <v>388</v>
      </c>
      <c r="D281" s="155"/>
      <c r="E281" s="82">
        <v>31519</v>
      </c>
      <c r="F281" s="91">
        <v>39814</v>
      </c>
      <c r="G281" s="91">
        <v>39814</v>
      </c>
      <c r="H281" s="91">
        <v>39995</v>
      </c>
      <c r="I281" s="92" t="s">
        <v>12</v>
      </c>
      <c r="J281" s="93" t="s">
        <v>975</v>
      </c>
      <c r="K281" s="94" t="s">
        <v>14</v>
      </c>
      <c r="L281" s="92"/>
      <c r="M281" s="92"/>
      <c r="N281" s="59"/>
      <c r="O281" s="92" t="s">
        <v>15</v>
      </c>
      <c r="P281" s="95" t="s">
        <v>1035</v>
      </c>
      <c r="Q281" s="88" t="s">
        <v>745</v>
      </c>
      <c r="R281" s="88"/>
      <c r="S281" s="92"/>
      <c r="T281" s="100"/>
      <c r="U281" s="101"/>
      <c r="V281" s="101"/>
      <c r="W281" s="92" t="s">
        <v>649</v>
      </c>
      <c r="X281" s="168" t="s">
        <v>695</v>
      </c>
      <c r="Y281" s="97" t="s">
        <v>1127</v>
      </c>
      <c r="Z281" s="112"/>
      <c r="AA281" s="40"/>
    </row>
    <row r="282" spans="1:27" ht="18" customHeight="1">
      <c r="A282" s="87">
        <f>IF(I282="","",MAX($A$11:A281)+1)</f>
        <v>258</v>
      </c>
      <c r="B282" s="88">
        <v>8</v>
      </c>
      <c r="C282" s="118" t="s">
        <v>393</v>
      </c>
      <c r="D282" s="84">
        <v>31324</v>
      </c>
      <c r="E282" s="120"/>
      <c r="F282" s="91">
        <v>40787</v>
      </c>
      <c r="G282" s="91">
        <v>40787</v>
      </c>
      <c r="H282" s="255">
        <v>43122</v>
      </c>
      <c r="I282" s="103" t="s">
        <v>39</v>
      </c>
      <c r="J282" s="93" t="s">
        <v>975</v>
      </c>
      <c r="K282" s="94" t="s">
        <v>14</v>
      </c>
      <c r="L282" s="92"/>
      <c r="M282" s="92"/>
      <c r="N282" s="59"/>
      <c r="O282" s="92" t="s">
        <v>15</v>
      </c>
      <c r="P282" s="106"/>
      <c r="Q282" s="92" t="s">
        <v>745</v>
      </c>
      <c r="R282" s="92"/>
      <c r="S282" s="92"/>
      <c r="T282" s="100"/>
      <c r="U282" s="101"/>
      <c r="V282" s="101"/>
      <c r="W282" s="104" t="s">
        <v>649</v>
      </c>
      <c r="X282" s="168" t="s">
        <v>695</v>
      </c>
      <c r="Y282" s="97" t="s">
        <v>1127</v>
      </c>
      <c r="Z282" s="112"/>
      <c r="AA282" s="40"/>
    </row>
    <row r="283" spans="1:27" ht="18" customHeight="1">
      <c r="A283" s="87">
        <f>IF(I283="","",MAX($A$11:A282)+1)</f>
        <v>259</v>
      </c>
      <c r="B283" s="88">
        <v>9</v>
      </c>
      <c r="C283" s="98" t="s">
        <v>394</v>
      </c>
      <c r="D283" s="85"/>
      <c r="E283" s="82">
        <v>31827</v>
      </c>
      <c r="F283" s="91">
        <v>40544</v>
      </c>
      <c r="G283" s="91">
        <v>40544</v>
      </c>
      <c r="H283" s="91">
        <v>43040</v>
      </c>
      <c r="I283" s="92" t="s">
        <v>12</v>
      </c>
      <c r="J283" s="93" t="s">
        <v>975</v>
      </c>
      <c r="K283" s="94" t="s">
        <v>14</v>
      </c>
      <c r="L283" s="92"/>
      <c r="M283" s="92"/>
      <c r="N283" s="59"/>
      <c r="O283" s="106" t="s">
        <v>15</v>
      </c>
      <c r="P283" s="88"/>
      <c r="Q283" s="92" t="s">
        <v>745</v>
      </c>
      <c r="R283" s="92"/>
      <c r="S283" s="92"/>
      <c r="T283" s="100"/>
      <c r="U283" s="101"/>
      <c r="V283" s="101"/>
      <c r="W283" s="104" t="s">
        <v>647</v>
      </c>
      <c r="X283" s="168" t="s">
        <v>695</v>
      </c>
      <c r="Y283" s="97" t="s">
        <v>1126</v>
      </c>
      <c r="Z283" s="112"/>
      <c r="AA283" s="40"/>
    </row>
    <row r="284" spans="1:27" ht="18" customHeight="1">
      <c r="A284" s="87">
        <f>IF(I284="","",MAX($A$11:A283)+1)</f>
        <v>260</v>
      </c>
      <c r="B284" s="88">
        <v>10</v>
      </c>
      <c r="C284" s="98" t="s">
        <v>395</v>
      </c>
      <c r="D284" s="84">
        <v>31837</v>
      </c>
      <c r="E284" s="90"/>
      <c r="F284" s="91">
        <v>40544</v>
      </c>
      <c r="G284" s="91">
        <v>40544</v>
      </c>
      <c r="H284" s="91"/>
      <c r="I284" s="92" t="s">
        <v>12</v>
      </c>
      <c r="J284" s="93">
        <v>15111</v>
      </c>
      <c r="K284" s="94" t="s">
        <v>14</v>
      </c>
      <c r="L284" s="92"/>
      <c r="M284" s="92"/>
      <c r="N284" s="59"/>
      <c r="O284" s="106" t="s">
        <v>45</v>
      </c>
      <c r="P284" s="88"/>
      <c r="Q284" s="92" t="s">
        <v>745</v>
      </c>
      <c r="R284" s="92"/>
      <c r="S284" s="92" t="s">
        <v>737</v>
      </c>
      <c r="T284" s="100"/>
      <c r="U284" s="101" t="s">
        <v>806</v>
      </c>
      <c r="V284" s="101"/>
      <c r="W284" s="104" t="s">
        <v>647</v>
      </c>
      <c r="X284" s="168" t="s">
        <v>695</v>
      </c>
      <c r="Y284" s="97" t="s">
        <v>1127</v>
      </c>
      <c r="Z284" s="327" t="s">
        <v>969</v>
      </c>
      <c r="AA284" s="40"/>
    </row>
    <row r="285" spans="1:27" ht="18" customHeight="1">
      <c r="A285" s="87">
        <f>IF(I285="","",MAX($A$11:A284)+1)</f>
        <v>261</v>
      </c>
      <c r="B285" s="88">
        <v>11</v>
      </c>
      <c r="C285" s="98" t="s">
        <v>396</v>
      </c>
      <c r="D285" s="84"/>
      <c r="E285" s="85">
        <v>31687</v>
      </c>
      <c r="F285" s="91"/>
      <c r="G285" s="91">
        <v>40219</v>
      </c>
      <c r="H285" s="91">
        <v>42339</v>
      </c>
      <c r="I285" s="92" t="s">
        <v>12</v>
      </c>
      <c r="J285" s="93" t="s">
        <v>975</v>
      </c>
      <c r="K285" s="94" t="s">
        <v>14</v>
      </c>
      <c r="L285" s="92"/>
      <c r="M285" s="92"/>
      <c r="N285" s="59"/>
      <c r="O285" s="106" t="s">
        <v>15</v>
      </c>
      <c r="P285" s="107"/>
      <c r="Q285" s="92" t="s">
        <v>745</v>
      </c>
      <c r="R285" s="92"/>
      <c r="S285" s="92"/>
      <c r="T285" s="100"/>
      <c r="U285" s="101"/>
      <c r="V285" s="101"/>
      <c r="W285" s="104" t="s">
        <v>647</v>
      </c>
      <c r="X285" s="168" t="s">
        <v>695</v>
      </c>
      <c r="Y285" s="97" t="s">
        <v>1126</v>
      </c>
      <c r="Z285" s="112"/>
      <c r="AA285" s="40"/>
    </row>
    <row r="286" spans="1:27" ht="18" customHeight="1">
      <c r="A286" s="87">
        <f>IF(I286="","",MAX($A$11:A285)+1)</f>
        <v>262</v>
      </c>
      <c r="B286" s="88">
        <v>12</v>
      </c>
      <c r="C286" s="98" t="s">
        <v>955</v>
      </c>
      <c r="D286" s="82">
        <v>33191</v>
      </c>
      <c r="E286" s="82"/>
      <c r="F286" s="91"/>
      <c r="G286" s="91">
        <v>42522</v>
      </c>
      <c r="H286" s="91">
        <v>43040</v>
      </c>
      <c r="I286" s="92" t="s">
        <v>12</v>
      </c>
      <c r="J286" s="93" t="s">
        <v>975</v>
      </c>
      <c r="K286" s="94" t="s">
        <v>14</v>
      </c>
      <c r="L286" s="92"/>
      <c r="M286" s="92"/>
      <c r="N286" s="59"/>
      <c r="O286" s="106" t="s">
        <v>15</v>
      </c>
      <c r="P286" s="95"/>
      <c r="Q286" s="95" t="s">
        <v>745</v>
      </c>
      <c r="R286" s="95"/>
      <c r="S286" s="92"/>
      <c r="T286" s="100"/>
      <c r="U286" s="101"/>
      <c r="V286" s="101"/>
      <c r="W286" s="92" t="s">
        <v>1166</v>
      </c>
      <c r="X286" s="168" t="s">
        <v>695</v>
      </c>
      <c r="Y286" s="97" t="s">
        <v>1127</v>
      </c>
      <c r="Z286" s="112"/>
      <c r="AA286" s="40"/>
    </row>
    <row r="287" spans="1:27" ht="18" customHeight="1">
      <c r="A287" s="87">
        <f>IF(I287="","",MAX($A$11:A286)+1)</f>
        <v>263</v>
      </c>
      <c r="B287" s="88">
        <v>13</v>
      </c>
      <c r="C287" s="98" t="s">
        <v>965</v>
      </c>
      <c r="D287" s="82">
        <v>32049</v>
      </c>
      <c r="E287" s="82"/>
      <c r="F287" s="91"/>
      <c r="G287" s="91">
        <v>42614</v>
      </c>
      <c r="H287" s="91">
        <v>42795</v>
      </c>
      <c r="I287" s="92" t="s">
        <v>12</v>
      </c>
      <c r="J287" s="93" t="s">
        <v>975</v>
      </c>
      <c r="K287" s="94" t="s">
        <v>14</v>
      </c>
      <c r="L287" s="143" t="s">
        <v>1272</v>
      </c>
      <c r="M287" s="143" t="s">
        <v>1115</v>
      </c>
      <c r="N287" s="59"/>
      <c r="O287" s="106" t="s">
        <v>15</v>
      </c>
      <c r="P287" s="95" t="s">
        <v>937</v>
      </c>
      <c r="Q287" s="95" t="s">
        <v>16</v>
      </c>
      <c r="R287" s="92">
        <v>2016</v>
      </c>
      <c r="S287" s="92"/>
      <c r="T287" s="100"/>
      <c r="U287" s="101"/>
      <c r="V287" s="101"/>
      <c r="W287" s="92" t="s">
        <v>1167</v>
      </c>
      <c r="X287" s="168" t="s">
        <v>695</v>
      </c>
      <c r="Y287" s="97" t="s">
        <v>1127</v>
      </c>
      <c r="Z287" s="112"/>
      <c r="AA287" s="40"/>
    </row>
    <row r="288" spans="1:27" ht="18" customHeight="1">
      <c r="A288" s="87">
        <f>IF(I288="","",MAX($A$11:A287)+1)</f>
        <v>264</v>
      </c>
      <c r="B288" s="88">
        <v>14</v>
      </c>
      <c r="C288" s="98" t="s">
        <v>724</v>
      </c>
      <c r="D288" s="82"/>
      <c r="E288" s="82">
        <v>32675</v>
      </c>
      <c r="F288" s="91" t="e">
        <v>#N/A</v>
      </c>
      <c r="G288" s="91">
        <v>42217</v>
      </c>
      <c r="H288" s="91"/>
      <c r="I288" s="103" t="s">
        <v>1027</v>
      </c>
      <c r="J288" s="93">
        <v>13095</v>
      </c>
      <c r="K288" s="94"/>
      <c r="L288" s="92"/>
      <c r="M288" s="92"/>
      <c r="N288" s="59"/>
      <c r="O288" s="106" t="s">
        <v>45</v>
      </c>
      <c r="P288" s="95"/>
      <c r="Q288" s="95" t="s">
        <v>745</v>
      </c>
      <c r="R288" s="95"/>
      <c r="S288" s="92"/>
      <c r="T288" s="100"/>
      <c r="U288" s="101"/>
      <c r="V288" s="101"/>
      <c r="W288" s="92"/>
      <c r="X288" s="168" t="s">
        <v>695</v>
      </c>
      <c r="Y288" s="97" t="s">
        <v>1126</v>
      </c>
      <c r="Z288" s="112"/>
      <c r="AA288" s="40"/>
    </row>
    <row r="289" spans="1:27" ht="18" customHeight="1">
      <c r="A289" s="87">
        <f>IF(I289="","",MAX($A$11:A288)+1)</f>
        <v>265</v>
      </c>
      <c r="B289" s="88">
        <v>15</v>
      </c>
      <c r="C289" s="109" t="s">
        <v>951</v>
      </c>
      <c r="D289" s="82"/>
      <c r="E289" s="90">
        <v>32427</v>
      </c>
      <c r="F289" s="91"/>
      <c r="G289" s="91">
        <v>42461</v>
      </c>
      <c r="H289" s="91"/>
      <c r="I289" s="103" t="s">
        <v>39</v>
      </c>
      <c r="J289" s="93">
        <v>1003</v>
      </c>
      <c r="K289" s="94"/>
      <c r="L289" s="92"/>
      <c r="M289" s="92"/>
      <c r="N289" s="59"/>
      <c r="O289" s="92" t="s">
        <v>952</v>
      </c>
      <c r="P289" s="108"/>
      <c r="Q289" s="108" t="s">
        <v>745</v>
      </c>
      <c r="R289" s="108"/>
      <c r="S289" s="92"/>
      <c r="T289" s="100"/>
      <c r="U289" s="101"/>
      <c r="V289" s="101"/>
      <c r="W289" s="92" t="s">
        <v>649</v>
      </c>
      <c r="X289" s="168" t="s">
        <v>695</v>
      </c>
      <c r="Y289" s="97" t="s">
        <v>1127</v>
      </c>
      <c r="Z289" s="112"/>
      <c r="AA289" s="40"/>
    </row>
    <row r="290" spans="1:27" ht="18" customHeight="1">
      <c r="A290" s="87">
        <f>IF(I290="","",MAX($A$11:A289)+1)</f>
      </c>
      <c r="B290" s="181">
        <v>14</v>
      </c>
      <c r="C290" s="202" t="s">
        <v>398</v>
      </c>
      <c r="D290" s="193"/>
      <c r="E290" s="193"/>
      <c r="F290" s="91"/>
      <c r="G290" s="185"/>
      <c r="H290" s="185"/>
      <c r="I290" s="186"/>
      <c r="J290" s="187"/>
      <c r="K290" s="188"/>
      <c r="L290" s="186"/>
      <c r="M290" s="186"/>
      <c r="N290" s="189"/>
      <c r="O290" s="195"/>
      <c r="P290" s="204"/>
      <c r="Q290" s="204"/>
      <c r="R290" s="204"/>
      <c r="S290" s="186"/>
      <c r="T290" s="197"/>
      <c r="U290" s="198"/>
      <c r="V290" s="198"/>
      <c r="W290" s="186"/>
      <c r="X290" s="191"/>
      <c r="Y290" s="192"/>
      <c r="Z290" s="244"/>
      <c r="AA290" s="40"/>
    </row>
    <row r="291" spans="1:26" s="40" customFormat="1" ht="18" customHeight="1">
      <c r="A291" s="87">
        <f>IF(I291="","",MAX($A$11:A290)+1)</f>
        <v>266</v>
      </c>
      <c r="B291" s="88">
        <v>1</v>
      </c>
      <c r="C291" s="89" t="s">
        <v>995</v>
      </c>
      <c r="D291" s="84"/>
      <c r="E291" s="82">
        <v>25563</v>
      </c>
      <c r="F291" s="91">
        <v>33817</v>
      </c>
      <c r="G291" s="91" t="s">
        <v>894</v>
      </c>
      <c r="H291" s="91" t="s">
        <v>894</v>
      </c>
      <c r="I291" s="92" t="s">
        <v>12</v>
      </c>
      <c r="J291" s="93" t="s">
        <v>974</v>
      </c>
      <c r="K291" s="94" t="s">
        <v>14</v>
      </c>
      <c r="L291" s="6" t="s">
        <v>567</v>
      </c>
      <c r="M291" s="6"/>
      <c r="N291" s="59"/>
      <c r="O291" s="92" t="s">
        <v>15</v>
      </c>
      <c r="P291" s="88" t="s">
        <v>930</v>
      </c>
      <c r="Q291" s="88" t="s">
        <v>16</v>
      </c>
      <c r="R291" s="92">
        <v>2010</v>
      </c>
      <c r="S291" s="92"/>
      <c r="T291" s="100"/>
      <c r="U291" s="101"/>
      <c r="V291" s="101"/>
      <c r="W291" s="92" t="s">
        <v>20</v>
      </c>
      <c r="X291" s="168" t="s">
        <v>696</v>
      </c>
      <c r="Y291" s="97" t="s">
        <v>1125</v>
      </c>
      <c r="Z291" s="112"/>
    </row>
    <row r="292" spans="1:27" ht="18" customHeight="1">
      <c r="A292" s="87">
        <f>IF(I292="","",MAX($A$11:A291)+1)</f>
        <v>267</v>
      </c>
      <c r="B292" s="88">
        <v>2</v>
      </c>
      <c r="C292" s="98" t="s">
        <v>399</v>
      </c>
      <c r="D292" s="85">
        <v>28020</v>
      </c>
      <c r="E292" s="90"/>
      <c r="F292" s="91">
        <v>36495</v>
      </c>
      <c r="G292" s="91">
        <v>36495</v>
      </c>
      <c r="H292" s="91" t="s">
        <v>872</v>
      </c>
      <c r="I292" s="103" t="s">
        <v>39</v>
      </c>
      <c r="J292" s="93" t="s">
        <v>973</v>
      </c>
      <c r="K292" s="94" t="s">
        <v>14</v>
      </c>
      <c r="L292" s="92" t="s">
        <v>1000</v>
      </c>
      <c r="M292" s="92"/>
      <c r="N292" s="59"/>
      <c r="O292" s="92" t="s">
        <v>15</v>
      </c>
      <c r="P292" s="92" t="s">
        <v>939</v>
      </c>
      <c r="Q292" s="88" t="s">
        <v>558</v>
      </c>
      <c r="R292" s="96">
        <v>2015</v>
      </c>
      <c r="S292" s="92"/>
      <c r="T292" s="100"/>
      <c r="U292" s="101"/>
      <c r="V292" s="101"/>
      <c r="W292" s="92" t="s">
        <v>605</v>
      </c>
      <c r="X292" s="168" t="s">
        <v>696</v>
      </c>
      <c r="Y292" s="97" t="s">
        <v>1125</v>
      </c>
      <c r="Z292" s="112"/>
      <c r="AA292" s="40"/>
    </row>
    <row r="293" spans="1:27" s="41" customFormat="1" ht="18" customHeight="1">
      <c r="A293" s="87">
        <f>IF(I293="","",MAX($A$11:A292)+1)</f>
        <v>268</v>
      </c>
      <c r="B293" s="88">
        <v>3</v>
      </c>
      <c r="C293" s="98" t="s">
        <v>402</v>
      </c>
      <c r="D293" s="85">
        <v>28579</v>
      </c>
      <c r="E293" s="90"/>
      <c r="F293" s="91">
        <v>37257</v>
      </c>
      <c r="G293" s="91">
        <v>37257</v>
      </c>
      <c r="H293" s="91" t="s">
        <v>869</v>
      </c>
      <c r="I293" s="92" t="s">
        <v>12</v>
      </c>
      <c r="J293" s="121" t="s">
        <v>974</v>
      </c>
      <c r="K293" s="94" t="s">
        <v>14</v>
      </c>
      <c r="L293" s="92" t="s">
        <v>1000</v>
      </c>
      <c r="M293" s="92"/>
      <c r="N293" s="59"/>
      <c r="O293" s="92" t="s">
        <v>15</v>
      </c>
      <c r="P293" s="112"/>
      <c r="Q293" s="88" t="s">
        <v>745</v>
      </c>
      <c r="R293" s="88"/>
      <c r="S293" s="92" t="s">
        <v>736</v>
      </c>
      <c r="T293" s="100"/>
      <c r="U293" s="92" t="s">
        <v>807</v>
      </c>
      <c r="V293" s="92"/>
      <c r="W293" s="92" t="s">
        <v>650</v>
      </c>
      <c r="X293" s="168" t="s">
        <v>696</v>
      </c>
      <c r="Y293" s="97" t="s">
        <v>1124</v>
      </c>
      <c r="Z293" s="112"/>
      <c r="AA293" s="40"/>
    </row>
    <row r="294" spans="1:27" ht="18" customHeight="1">
      <c r="A294" s="87">
        <f>IF(I294="","",MAX($A$11:A293)+1)</f>
        <v>269</v>
      </c>
      <c r="B294" s="88">
        <v>4</v>
      </c>
      <c r="C294" s="98" t="s">
        <v>19</v>
      </c>
      <c r="D294" s="85">
        <v>21343</v>
      </c>
      <c r="E294" s="90"/>
      <c r="F294" s="91">
        <v>29860</v>
      </c>
      <c r="G294" s="91" t="s">
        <v>845</v>
      </c>
      <c r="H294" s="91" t="s">
        <v>845</v>
      </c>
      <c r="I294" s="92" t="s">
        <v>12</v>
      </c>
      <c r="J294" s="93" t="s">
        <v>973</v>
      </c>
      <c r="K294" s="94" t="s">
        <v>14</v>
      </c>
      <c r="L294" s="92"/>
      <c r="M294" s="6"/>
      <c r="N294" s="59"/>
      <c r="O294" s="92" t="s">
        <v>15</v>
      </c>
      <c r="P294" s="95" t="s">
        <v>930</v>
      </c>
      <c r="Q294" s="96" t="s">
        <v>558</v>
      </c>
      <c r="R294" s="96">
        <v>2003</v>
      </c>
      <c r="S294" s="92"/>
      <c r="T294" s="88"/>
      <c r="U294" s="88"/>
      <c r="V294" s="88"/>
      <c r="W294" s="92" t="s">
        <v>20</v>
      </c>
      <c r="X294" s="168" t="s">
        <v>696</v>
      </c>
      <c r="Y294" s="97" t="s">
        <v>1124</v>
      </c>
      <c r="Z294" s="112"/>
      <c r="AA294" s="40"/>
    </row>
    <row r="295" spans="1:27" ht="18" customHeight="1">
      <c r="A295" s="87">
        <f>IF(I295="","",MAX($A$11:A294)+1)</f>
        <v>270</v>
      </c>
      <c r="B295" s="88">
        <v>5</v>
      </c>
      <c r="C295" s="98" t="s">
        <v>406</v>
      </c>
      <c r="D295" s="82">
        <v>27226</v>
      </c>
      <c r="E295" s="90"/>
      <c r="F295" s="91">
        <v>35765</v>
      </c>
      <c r="G295" s="91">
        <v>35765</v>
      </c>
      <c r="H295" s="91" t="s">
        <v>854</v>
      </c>
      <c r="I295" s="103" t="s">
        <v>39</v>
      </c>
      <c r="J295" s="93" t="s">
        <v>974</v>
      </c>
      <c r="K295" s="94" t="s">
        <v>14</v>
      </c>
      <c r="L295" s="92" t="s">
        <v>465</v>
      </c>
      <c r="M295" s="92"/>
      <c r="N295" s="59"/>
      <c r="O295" s="92" t="s">
        <v>15</v>
      </c>
      <c r="P295" s="92" t="s">
        <v>932</v>
      </c>
      <c r="Q295" s="88" t="s">
        <v>16</v>
      </c>
      <c r="R295" s="92">
        <v>2012</v>
      </c>
      <c r="S295" s="92"/>
      <c r="T295" s="100"/>
      <c r="U295" s="101"/>
      <c r="V295" s="101"/>
      <c r="W295" s="92" t="s">
        <v>126</v>
      </c>
      <c r="X295" s="168" t="s">
        <v>696</v>
      </c>
      <c r="Y295" s="97" t="s">
        <v>1124</v>
      </c>
      <c r="Z295" s="112"/>
      <c r="AA295" s="40"/>
    </row>
    <row r="296" spans="1:27" s="41" customFormat="1" ht="18" customHeight="1">
      <c r="A296" s="87">
        <f>IF(I296="","",MAX($A$11:A295)+1)</f>
        <v>271</v>
      </c>
      <c r="B296" s="88">
        <v>6</v>
      </c>
      <c r="C296" s="98" t="s">
        <v>408</v>
      </c>
      <c r="D296" s="84"/>
      <c r="E296" s="82">
        <v>28159</v>
      </c>
      <c r="F296" s="91" t="e">
        <v>#N/A</v>
      </c>
      <c r="G296" s="91">
        <v>36586</v>
      </c>
      <c r="H296" s="91" t="s">
        <v>869</v>
      </c>
      <c r="I296" s="103" t="s">
        <v>206</v>
      </c>
      <c r="J296" s="93" t="s">
        <v>974</v>
      </c>
      <c r="K296" s="94" t="s">
        <v>14</v>
      </c>
      <c r="L296" s="92"/>
      <c r="M296" s="92"/>
      <c r="N296" s="59"/>
      <c r="O296" s="92" t="s">
        <v>15</v>
      </c>
      <c r="P296" s="112"/>
      <c r="Q296" s="147" t="s">
        <v>16</v>
      </c>
      <c r="R296" s="88"/>
      <c r="S296" s="92" t="s">
        <v>736</v>
      </c>
      <c r="T296" s="100"/>
      <c r="U296" s="92" t="s">
        <v>808</v>
      </c>
      <c r="V296" s="92"/>
      <c r="W296" s="104" t="s">
        <v>76</v>
      </c>
      <c r="X296" s="168" t="s">
        <v>696</v>
      </c>
      <c r="Y296" s="97" t="s">
        <v>1124</v>
      </c>
      <c r="Z296" s="112"/>
      <c r="AA296" s="40"/>
    </row>
    <row r="297" spans="1:27" ht="18" customHeight="1">
      <c r="A297" s="87">
        <f>IF(I297="","",MAX($A$11:A296)+1)</f>
        <v>272</v>
      </c>
      <c r="B297" s="88">
        <v>7</v>
      </c>
      <c r="C297" s="98" t="s">
        <v>1052</v>
      </c>
      <c r="D297" s="85"/>
      <c r="E297" s="90">
        <v>28045</v>
      </c>
      <c r="F297" s="91"/>
      <c r="G297" s="289" t="s">
        <v>1013</v>
      </c>
      <c r="H297" s="91">
        <v>38808</v>
      </c>
      <c r="I297" s="103" t="s">
        <v>39</v>
      </c>
      <c r="J297" s="121" t="s">
        <v>974</v>
      </c>
      <c r="K297" s="94" t="s">
        <v>14</v>
      </c>
      <c r="L297" s="92"/>
      <c r="M297" s="92"/>
      <c r="N297" s="59"/>
      <c r="O297" s="92" t="s">
        <v>15</v>
      </c>
      <c r="P297" s="112" t="s">
        <v>930</v>
      </c>
      <c r="Q297" s="88" t="s">
        <v>16</v>
      </c>
      <c r="R297" s="88"/>
      <c r="S297" s="92"/>
      <c r="T297" s="100"/>
      <c r="U297" s="101"/>
      <c r="V297" s="101"/>
      <c r="W297" s="104" t="s">
        <v>645</v>
      </c>
      <c r="X297" s="168" t="s">
        <v>696</v>
      </c>
      <c r="Y297" s="97" t="s">
        <v>1124</v>
      </c>
      <c r="Z297" s="112"/>
      <c r="AA297" s="40"/>
    </row>
    <row r="298" spans="1:27" ht="18" customHeight="1">
      <c r="A298" s="87">
        <f>IF(I298="","",MAX($A$11:A297)+1)</f>
        <v>273</v>
      </c>
      <c r="B298" s="88">
        <v>8</v>
      </c>
      <c r="C298" s="98" t="s">
        <v>414</v>
      </c>
      <c r="D298" s="84"/>
      <c r="E298" s="85">
        <v>32296</v>
      </c>
      <c r="F298" s="91">
        <v>40137</v>
      </c>
      <c r="G298" s="91">
        <v>40137</v>
      </c>
      <c r="H298" s="91">
        <v>41214</v>
      </c>
      <c r="I298" s="92" t="s">
        <v>12</v>
      </c>
      <c r="J298" s="93" t="s">
        <v>975</v>
      </c>
      <c r="K298" s="94" t="s">
        <v>14</v>
      </c>
      <c r="L298" s="92"/>
      <c r="M298" s="92"/>
      <c r="N298" s="59"/>
      <c r="O298" s="92" t="s">
        <v>15</v>
      </c>
      <c r="P298" s="107"/>
      <c r="Q298" s="147" t="s">
        <v>16</v>
      </c>
      <c r="R298" s="88"/>
      <c r="S298" s="92" t="s">
        <v>737</v>
      </c>
      <c r="T298" s="100"/>
      <c r="U298" s="101" t="s">
        <v>806</v>
      </c>
      <c r="V298" s="101"/>
      <c r="W298" s="104" t="s">
        <v>76</v>
      </c>
      <c r="X298" s="168" t="s">
        <v>696</v>
      </c>
      <c r="Y298" s="97" t="s">
        <v>1124</v>
      </c>
      <c r="Z298" s="327"/>
      <c r="AA298" s="40"/>
    </row>
    <row r="299" spans="1:27" ht="18" customHeight="1">
      <c r="A299" s="87">
        <f>IF(I299="","",MAX($A$11:A298)+1)</f>
        <v>274</v>
      </c>
      <c r="B299" s="88">
        <v>9</v>
      </c>
      <c r="C299" s="98" t="s">
        <v>419</v>
      </c>
      <c r="D299" s="84">
        <v>32042</v>
      </c>
      <c r="E299" s="90"/>
      <c r="F299" s="91">
        <v>40544</v>
      </c>
      <c r="G299" s="91">
        <v>40544</v>
      </c>
      <c r="H299" s="91">
        <v>42339</v>
      </c>
      <c r="I299" s="103" t="s">
        <v>39</v>
      </c>
      <c r="J299" s="93" t="s">
        <v>975</v>
      </c>
      <c r="K299" s="94" t="s">
        <v>14</v>
      </c>
      <c r="L299" s="92"/>
      <c r="M299" s="92"/>
      <c r="N299" s="59"/>
      <c r="O299" s="92" t="s">
        <v>15</v>
      </c>
      <c r="P299" s="88"/>
      <c r="Q299" s="147" t="s">
        <v>16</v>
      </c>
      <c r="R299" s="92"/>
      <c r="S299" s="92"/>
      <c r="T299" s="100"/>
      <c r="U299" s="101"/>
      <c r="V299" s="503">
        <v>44013</v>
      </c>
      <c r="W299" s="104" t="s">
        <v>645</v>
      </c>
      <c r="X299" s="168" t="s">
        <v>696</v>
      </c>
      <c r="Y299" s="97" t="s">
        <v>1124</v>
      </c>
      <c r="Z299" s="327"/>
      <c r="AA299" s="40"/>
    </row>
    <row r="300" spans="1:27" s="41" customFormat="1" ht="18" customHeight="1">
      <c r="A300" s="87">
        <f>IF(I300="","",MAX($A$11:A299)+1)</f>
        <v>275</v>
      </c>
      <c r="B300" s="88">
        <v>10</v>
      </c>
      <c r="C300" s="98" t="s">
        <v>413</v>
      </c>
      <c r="D300" s="85">
        <v>30940</v>
      </c>
      <c r="E300" s="90"/>
      <c r="F300" s="91" t="e">
        <v>#N/A</v>
      </c>
      <c r="G300" s="91">
        <v>39569</v>
      </c>
      <c r="H300" s="91" t="s">
        <v>859</v>
      </c>
      <c r="I300" s="103" t="s">
        <v>39</v>
      </c>
      <c r="J300" s="93" t="s">
        <v>974</v>
      </c>
      <c r="K300" s="94" t="s">
        <v>14</v>
      </c>
      <c r="L300" s="92" t="s">
        <v>599</v>
      </c>
      <c r="M300" s="92"/>
      <c r="N300" s="59"/>
      <c r="O300" s="92" t="s">
        <v>15</v>
      </c>
      <c r="P300" s="112" t="s">
        <v>930</v>
      </c>
      <c r="Q300" s="92" t="s">
        <v>16</v>
      </c>
      <c r="R300" s="92"/>
      <c r="S300" s="92" t="s">
        <v>736</v>
      </c>
      <c r="T300" s="100"/>
      <c r="U300" s="92" t="s">
        <v>797</v>
      </c>
      <c r="V300" s="92"/>
      <c r="W300" s="104" t="s">
        <v>76</v>
      </c>
      <c r="X300" s="168" t="s">
        <v>696</v>
      </c>
      <c r="Y300" s="97" t="s">
        <v>1124</v>
      </c>
      <c r="Z300" s="112"/>
      <c r="AA300" s="40"/>
    </row>
    <row r="301" spans="1:27" s="43" customFormat="1" ht="18" customHeight="1">
      <c r="A301" s="87">
        <f>IF(I301="","",MAX($A$11:A300)+1)</f>
        <v>276</v>
      </c>
      <c r="B301" s="88">
        <v>11</v>
      </c>
      <c r="C301" s="98" t="s">
        <v>153</v>
      </c>
      <c r="D301" s="83">
        <v>31659</v>
      </c>
      <c r="E301" s="90"/>
      <c r="F301" s="91">
        <v>40787</v>
      </c>
      <c r="G301" s="91">
        <v>40787</v>
      </c>
      <c r="H301" s="255">
        <v>43122</v>
      </c>
      <c r="I301" s="92" t="s">
        <v>12</v>
      </c>
      <c r="J301" s="93" t="s">
        <v>975</v>
      </c>
      <c r="K301" s="94" t="s">
        <v>14</v>
      </c>
      <c r="L301" s="92"/>
      <c r="M301" s="92"/>
      <c r="N301" s="59"/>
      <c r="O301" s="88" t="s">
        <v>15</v>
      </c>
      <c r="P301" s="82" t="s">
        <v>936</v>
      </c>
      <c r="Q301" s="92" t="s">
        <v>745</v>
      </c>
      <c r="R301" s="92"/>
      <c r="S301" s="127"/>
      <c r="T301" s="92"/>
      <c r="U301" s="101" t="s">
        <v>757</v>
      </c>
      <c r="V301" s="101"/>
      <c r="W301" s="92" t="s">
        <v>1168</v>
      </c>
      <c r="X301" s="168" t="s">
        <v>696</v>
      </c>
      <c r="Y301" s="97" t="s">
        <v>1124</v>
      </c>
      <c r="Z301" s="112"/>
      <c r="AA301" s="40"/>
    </row>
    <row r="302" spans="1:27" ht="18" customHeight="1">
      <c r="A302" s="87">
        <f>IF(I302="","",MAX($A$11:A301)+1)</f>
        <v>277</v>
      </c>
      <c r="B302" s="88">
        <v>12</v>
      </c>
      <c r="C302" s="98" t="s">
        <v>1004</v>
      </c>
      <c r="E302" s="90">
        <v>33433</v>
      </c>
      <c r="F302" s="91"/>
      <c r="G302" s="91">
        <v>42736</v>
      </c>
      <c r="H302" s="91">
        <v>43040</v>
      </c>
      <c r="I302" s="92" t="s">
        <v>12</v>
      </c>
      <c r="J302" s="93" t="s">
        <v>975</v>
      </c>
      <c r="K302" s="94" t="s">
        <v>14</v>
      </c>
      <c r="L302" s="92"/>
      <c r="M302" s="92"/>
      <c r="N302" s="59"/>
      <c r="O302" s="88" t="s">
        <v>15</v>
      </c>
      <c r="P302" s="95"/>
      <c r="Q302" s="88" t="s">
        <v>745</v>
      </c>
      <c r="R302" s="88"/>
      <c r="S302" s="92"/>
      <c r="T302" s="92"/>
      <c r="U302" s="136"/>
      <c r="V302" s="136"/>
      <c r="W302" s="92" t="s">
        <v>645</v>
      </c>
      <c r="X302" s="168" t="s">
        <v>696</v>
      </c>
      <c r="Y302" s="97" t="s">
        <v>1124</v>
      </c>
      <c r="Z302" s="112"/>
      <c r="AA302" s="40"/>
    </row>
    <row r="303" spans="1:27" ht="18" customHeight="1">
      <c r="A303" s="87">
        <f>IF(I303="","",MAX($A$11:A302)+1)</f>
        <v>278</v>
      </c>
      <c r="B303" s="88">
        <v>13</v>
      </c>
      <c r="C303" s="98" t="s">
        <v>410</v>
      </c>
      <c r="D303" s="85">
        <v>24409</v>
      </c>
      <c r="E303" s="90"/>
      <c r="F303" s="91">
        <v>32203</v>
      </c>
      <c r="G303" s="91">
        <v>32203</v>
      </c>
      <c r="H303" s="91">
        <v>32203</v>
      </c>
      <c r="I303" s="103" t="s">
        <v>39</v>
      </c>
      <c r="J303" s="93">
        <v>13095</v>
      </c>
      <c r="K303" s="94"/>
      <c r="L303" s="92"/>
      <c r="M303" s="92"/>
      <c r="N303" s="59"/>
      <c r="O303" s="92" t="s">
        <v>15</v>
      </c>
      <c r="P303" s="97"/>
      <c r="Q303" s="88" t="s">
        <v>31</v>
      </c>
      <c r="R303" s="88"/>
      <c r="S303" s="92"/>
      <c r="T303" s="100"/>
      <c r="U303" s="101"/>
      <c r="V303" s="101"/>
      <c r="W303" s="92"/>
      <c r="X303" s="168" t="s">
        <v>696</v>
      </c>
      <c r="Y303" s="97" t="s">
        <v>1124</v>
      </c>
      <c r="Z303" s="112"/>
      <c r="AA303" s="40"/>
    </row>
    <row r="304" spans="1:27" ht="18" customHeight="1">
      <c r="A304" s="87">
        <f>IF(I304="","",MAX($A$11:A303)+1)</f>
        <v>279</v>
      </c>
      <c r="B304" s="88">
        <v>14</v>
      </c>
      <c r="C304" s="98" t="s">
        <v>417</v>
      </c>
      <c r="D304" s="90"/>
      <c r="E304" s="81">
        <v>31036</v>
      </c>
      <c r="F304" s="91" t="e">
        <v>#N/A</v>
      </c>
      <c r="G304" s="91">
        <v>41153</v>
      </c>
      <c r="H304" s="91">
        <v>41153</v>
      </c>
      <c r="I304" s="103" t="s">
        <v>39</v>
      </c>
      <c r="J304" s="93">
        <v>1003</v>
      </c>
      <c r="K304" s="94"/>
      <c r="L304" s="92"/>
      <c r="M304" s="92"/>
      <c r="N304" s="59"/>
      <c r="O304" s="88" t="s">
        <v>15</v>
      </c>
      <c r="P304" s="95"/>
      <c r="Q304" s="88" t="s">
        <v>745</v>
      </c>
      <c r="R304" s="88"/>
      <c r="S304" s="92"/>
      <c r="T304" s="92" t="s">
        <v>736</v>
      </c>
      <c r="U304" s="136" t="s">
        <v>811</v>
      </c>
      <c r="V304" s="136"/>
      <c r="W304" s="92"/>
      <c r="X304" s="168" t="s">
        <v>696</v>
      </c>
      <c r="Y304" s="97" t="s">
        <v>1124</v>
      </c>
      <c r="Z304" s="112"/>
      <c r="AA304" s="40"/>
    </row>
    <row r="305" spans="1:27" ht="18" customHeight="1">
      <c r="A305" s="87">
        <f>IF(I305="","",MAX($A$11:A304)+1)</f>
        <v>280</v>
      </c>
      <c r="B305" s="88">
        <v>15</v>
      </c>
      <c r="C305" s="98" t="s">
        <v>1003</v>
      </c>
      <c r="D305" s="90">
        <v>32568</v>
      </c>
      <c r="E305" s="81"/>
      <c r="F305" s="91"/>
      <c r="G305" s="91">
        <v>42736</v>
      </c>
      <c r="H305" s="91"/>
      <c r="I305" s="92" t="s">
        <v>12</v>
      </c>
      <c r="J305" s="93">
        <v>15111</v>
      </c>
      <c r="K305" s="94" t="s">
        <v>14</v>
      </c>
      <c r="L305" s="92"/>
      <c r="M305" s="92"/>
      <c r="N305" s="59"/>
      <c r="O305" s="88" t="s">
        <v>45</v>
      </c>
      <c r="P305" s="95"/>
      <c r="Q305" s="88" t="s">
        <v>745</v>
      </c>
      <c r="R305" s="88"/>
      <c r="S305" s="92"/>
      <c r="T305" s="92"/>
      <c r="U305" s="136"/>
      <c r="V305" s="311"/>
      <c r="W305" s="223" t="s">
        <v>647</v>
      </c>
      <c r="X305" s="168" t="s">
        <v>696</v>
      </c>
      <c r="Y305" s="97" t="s">
        <v>1124</v>
      </c>
      <c r="Z305" s="327" t="s">
        <v>969</v>
      </c>
      <c r="AA305" s="40"/>
    </row>
    <row r="306" spans="1:27" ht="18" customHeight="1">
      <c r="A306" s="87">
        <f>IF(I306="","",MAX($A$11:A305)+1)</f>
        <v>281</v>
      </c>
      <c r="B306" s="88">
        <v>16</v>
      </c>
      <c r="C306" s="98" t="s">
        <v>1111</v>
      </c>
      <c r="D306" s="83">
        <v>33469</v>
      </c>
      <c r="E306" s="90"/>
      <c r="F306" s="91"/>
      <c r="G306" s="91">
        <v>43282</v>
      </c>
      <c r="H306" s="91"/>
      <c r="I306" s="92" t="s">
        <v>12</v>
      </c>
      <c r="J306" s="93">
        <v>15111</v>
      </c>
      <c r="K306" s="94" t="s">
        <v>14</v>
      </c>
      <c r="L306" s="92"/>
      <c r="M306" s="92"/>
      <c r="N306" s="59"/>
      <c r="O306" s="106" t="s">
        <v>45</v>
      </c>
      <c r="P306" s="82"/>
      <c r="Q306" s="92" t="s">
        <v>745</v>
      </c>
      <c r="R306" s="92"/>
      <c r="S306" s="100"/>
      <c r="T306" s="92"/>
      <c r="U306" s="101"/>
      <c r="V306" s="101"/>
      <c r="W306" s="92" t="s">
        <v>1170</v>
      </c>
      <c r="X306" s="168" t="s">
        <v>696</v>
      </c>
      <c r="Y306" s="97" t="s">
        <v>1124</v>
      </c>
      <c r="Z306" s="112" t="s">
        <v>1287</v>
      </c>
      <c r="AA306" s="40"/>
    </row>
    <row r="307" spans="1:27" ht="18" customHeight="1">
      <c r="A307" s="87">
        <f>IF(I307="","",MAX($A$11:A306)+1)</f>
        <v>282</v>
      </c>
      <c r="B307" s="88">
        <v>17</v>
      </c>
      <c r="C307" s="98" t="s">
        <v>403</v>
      </c>
      <c r="D307" s="85">
        <v>24252</v>
      </c>
      <c r="E307" s="90"/>
      <c r="F307" s="91">
        <v>35278</v>
      </c>
      <c r="G307" s="91">
        <v>35278</v>
      </c>
      <c r="H307" s="91" t="s">
        <v>846</v>
      </c>
      <c r="I307" s="92" t="s">
        <v>12</v>
      </c>
      <c r="J307" s="93" t="s">
        <v>973</v>
      </c>
      <c r="K307" s="94" t="s">
        <v>14</v>
      </c>
      <c r="L307" s="101"/>
      <c r="M307" s="101"/>
      <c r="N307" s="59"/>
      <c r="O307" s="92" t="s">
        <v>15</v>
      </c>
      <c r="P307" s="92" t="s">
        <v>930</v>
      </c>
      <c r="Q307" s="96" t="s">
        <v>558</v>
      </c>
      <c r="R307" s="96">
        <v>2007</v>
      </c>
      <c r="S307" s="92"/>
      <c r="T307" s="100"/>
      <c r="U307" s="101"/>
      <c r="V307" s="101"/>
      <c r="W307" s="92" t="s">
        <v>20</v>
      </c>
      <c r="X307" s="168" t="s">
        <v>696</v>
      </c>
      <c r="Y307" s="97" t="s">
        <v>1125</v>
      </c>
      <c r="Z307" s="112"/>
      <c r="AA307" s="40"/>
    </row>
    <row r="308" spans="1:27" ht="18" customHeight="1">
      <c r="A308" s="87">
        <f>IF(I308="","",MAX($A$11:A307)+1)</f>
        <v>283</v>
      </c>
      <c r="B308" s="88">
        <v>18</v>
      </c>
      <c r="C308" s="98" t="s">
        <v>400</v>
      </c>
      <c r="D308" s="85"/>
      <c r="E308" s="82">
        <v>24509</v>
      </c>
      <c r="F308" s="91">
        <v>35462</v>
      </c>
      <c r="G308" s="91">
        <v>35462</v>
      </c>
      <c r="H308" s="91" t="s">
        <v>846</v>
      </c>
      <c r="I308" s="103" t="s">
        <v>401</v>
      </c>
      <c r="J308" s="93" t="s">
        <v>975</v>
      </c>
      <c r="K308" s="94" t="s">
        <v>14</v>
      </c>
      <c r="L308" s="92"/>
      <c r="M308" s="92"/>
      <c r="N308" s="59"/>
      <c r="O308" s="92" t="s">
        <v>15</v>
      </c>
      <c r="P308" s="82" t="s">
        <v>930</v>
      </c>
      <c r="Q308" s="88" t="s">
        <v>16</v>
      </c>
      <c r="R308" s="92">
        <v>2012</v>
      </c>
      <c r="S308" s="92"/>
      <c r="T308" s="100"/>
      <c r="U308" s="101"/>
      <c r="V308" s="101"/>
      <c r="W308" s="92" t="s">
        <v>20</v>
      </c>
      <c r="X308" s="168" t="s">
        <v>696</v>
      </c>
      <c r="Y308" s="97" t="s">
        <v>1125</v>
      </c>
      <c r="Z308" s="112"/>
      <c r="AA308" s="40"/>
    </row>
    <row r="309" spans="1:27" s="41" customFormat="1" ht="18" customHeight="1">
      <c r="A309" s="87">
        <f>IF(I309="","",MAX($A$11:A308)+1)</f>
        <v>284</v>
      </c>
      <c r="B309" s="88">
        <v>19</v>
      </c>
      <c r="C309" s="98" t="s">
        <v>404</v>
      </c>
      <c r="D309" s="85">
        <v>24534</v>
      </c>
      <c r="E309" s="90"/>
      <c r="F309" s="91">
        <v>35096</v>
      </c>
      <c r="G309" s="91">
        <v>35096</v>
      </c>
      <c r="H309" s="91" t="s">
        <v>895</v>
      </c>
      <c r="I309" s="92" t="s">
        <v>12</v>
      </c>
      <c r="J309" s="93" t="s">
        <v>975</v>
      </c>
      <c r="K309" s="94" t="s">
        <v>14</v>
      </c>
      <c r="L309" s="92" t="s">
        <v>599</v>
      </c>
      <c r="M309" s="143" t="s">
        <v>1277</v>
      </c>
      <c r="N309" s="59"/>
      <c r="O309" s="92" t="s">
        <v>15</v>
      </c>
      <c r="P309" s="112"/>
      <c r="Q309" s="88" t="s">
        <v>745</v>
      </c>
      <c r="R309" s="88"/>
      <c r="S309" s="92" t="s">
        <v>736</v>
      </c>
      <c r="T309" s="100"/>
      <c r="U309" s="92" t="s">
        <v>808</v>
      </c>
      <c r="V309" s="92"/>
      <c r="W309" s="104" t="s">
        <v>20</v>
      </c>
      <c r="X309" s="168" t="s">
        <v>696</v>
      </c>
      <c r="Y309" s="97" t="s">
        <v>1125</v>
      </c>
      <c r="Z309" s="112"/>
      <c r="AA309" s="40"/>
    </row>
    <row r="310" spans="1:27" s="41" customFormat="1" ht="18" customHeight="1">
      <c r="A310" s="87">
        <f>IF(I310="","",MAX($A$11:A309)+1)</f>
        <v>285</v>
      </c>
      <c r="B310" s="88">
        <v>20</v>
      </c>
      <c r="C310" s="98" t="s">
        <v>409</v>
      </c>
      <c r="D310" s="85">
        <v>29739</v>
      </c>
      <c r="E310" s="90"/>
      <c r="F310" s="91">
        <v>38353</v>
      </c>
      <c r="G310" s="91">
        <v>38353</v>
      </c>
      <c r="H310" s="91" t="s">
        <v>869</v>
      </c>
      <c r="I310" s="92" t="s">
        <v>12</v>
      </c>
      <c r="J310" s="93" t="s">
        <v>974</v>
      </c>
      <c r="K310" s="94" t="s">
        <v>14</v>
      </c>
      <c r="L310" s="92" t="s">
        <v>465</v>
      </c>
      <c r="M310" s="92"/>
      <c r="N310" s="59"/>
      <c r="O310" s="92" t="s">
        <v>15</v>
      </c>
      <c r="P310" s="112" t="s">
        <v>930</v>
      </c>
      <c r="Q310" s="88" t="s">
        <v>16</v>
      </c>
      <c r="R310" s="88"/>
      <c r="S310" s="92" t="s">
        <v>736</v>
      </c>
      <c r="T310" s="100"/>
      <c r="U310" s="92" t="s">
        <v>808</v>
      </c>
      <c r="V310" s="92"/>
      <c r="W310" s="104" t="s">
        <v>76</v>
      </c>
      <c r="X310" s="168" t="s">
        <v>696</v>
      </c>
      <c r="Y310" s="97" t="s">
        <v>1125</v>
      </c>
      <c r="Z310" s="112"/>
      <c r="AA310" s="40"/>
    </row>
    <row r="311" spans="1:27" ht="18" customHeight="1">
      <c r="A311" s="87">
        <f>IF(I311="","",MAX($A$11:A310)+1)</f>
        <v>286</v>
      </c>
      <c r="B311" s="88">
        <v>21</v>
      </c>
      <c r="C311" s="98" t="s">
        <v>411</v>
      </c>
      <c r="D311" s="82">
        <v>31188</v>
      </c>
      <c r="E311" s="90"/>
      <c r="F311" s="91" t="e">
        <v>#N/A</v>
      </c>
      <c r="G311" s="91">
        <v>39814</v>
      </c>
      <c r="H311" s="91">
        <v>39995</v>
      </c>
      <c r="I311" s="92" t="s">
        <v>12</v>
      </c>
      <c r="J311" s="93" t="s">
        <v>975</v>
      </c>
      <c r="K311" s="94" t="s">
        <v>14</v>
      </c>
      <c r="L311" s="92"/>
      <c r="M311" s="92"/>
      <c r="N311" s="59"/>
      <c r="O311" s="92" t="s">
        <v>15</v>
      </c>
      <c r="P311" s="112"/>
      <c r="Q311" s="88" t="s">
        <v>745</v>
      </c>
      <c r="R311" s="88"/>
      <c r="S311" s="92" t="s">
        <v>738</v>
      </c>
      <c r="T311" s="100"/>
      <c r="U311" s="101" t="s">
        <v>809</v>
      </c>
      <c r="V311" s="101"/>
      <c r="W311" s="104" t="s">
        <v>76</v>
      </c>
      <c r="X311" s="168" t="s">
        <v>696</v>
      </c>
      <c r="Y311" s="97" t="s">
        <v>1125</v>
      </c>
      <c r="Z311" s="327" t="s">
        <v>969</v>
      </c>
      <c r="AA311" s="40"/>
    </row>
    <row r="312" spans="1:27" ht="18" customHeight="1">
      <c r="A312" s="87">
        <f>IF(I312="","",MAX($A$11:A311)+1)</f>
        <v>287</v>
      </c>
      <c r="B312" s="88">
        <v>22</v>
      </c>
      <c r="C312" s="98" t="s">
        <v>416</v>
      </c>
      <c r="D312" s="120"/>
      <c r="E312" s="82">
        <v>29258</v>
      </c>
      <c r="F312" s="91">
        <v>38353</v>
      </c>
      <c r="G312" s="91">
        <v>38353</v>
      </c>
      <c r="H312" s="91" t="s">
        <v>853</v>
      </c>
      <c r="I312" s="92" t="s">
        <v>12</v>
      </c>
      <c r="J312" s="121" t="s">
        <v>974</v>
      </c>
      <c r="K312" s="94" t="s">
        <v>14</v>
      </c>
      <c r="L312" s="92"/>
      <c r="M312" s="92"/>
      <c r="N312" s="59"/>
      <c r="O312" s="92" t="s">
        <v>15</v>
      </c>
      <c r="P312" s="82"/>
      <c r="Q312" s="88" t="s">
        <v>745</v>
      </c>
      <c r="R312" s="88"/>
      <c r="S312" s="92"/>
      <c r="T312" s="100"/>
      <c r="U312" s="101"/>
      <c r="V312" s="101"/>
      <c r="W312" s="104" t="s">
        <v>645</v>
      </c>
      <c r="X312" s="168" t="s">
        <v>696</v>
      </c>
      <c r="Y312" s="97" t="s">
        <v>1125</v>
      </c>
      <c r="Z312" s="112"/>
      <c r="AA312" s="40"/>
    </row>
    <row r="313" spans="1:27" ht="18" customHeight="1">
      <c r="A313" s="87">
        <f>IF(I313="","",MAX($A$11:A312)+1)</f>
        <v>288</v>
      </c>
      <c r="B313" s="88">
        <v>23</v>
      </c>
      <c r="C313" s="98" t="s">
        <v>420</v>
      </c>
      <c r="D313" s="84">
        <v>32426</v>
      </c>
      <c r="E313" s="90"/>
      <c r="F313" s="91">
        <v>40544</v>
      </c>
      <c r="G313" s="91">
        <v>40544</v>
      </c>
      <c r="H313" s="91"/>
      <c r="I313" s="92" t="s">
        <v>12</v>
      </c>
      <c r="J313" s="93">
        <v>15111</v>
      </c>
      <c r="K313" s="94" t="s">
        <v>14</v>
      </c>
      <c r="L313" s="92"/>
      <c r="M313" s="92"/>
      <c r="N313" s="59"/>
      <c r="O313" s="106" t="s">
        <v>45</v>
      </c>
      <c r="P313" s="88"/>
      <c r="Q313" s="147" t="s">
        <v>16</v>
      </c>
      <c r="R313" s="88"/>
      <c r="S313" s="92"/>
      <c r="T313" s="100"/>
      <c r="U313" s="101"/>
      <c r="V313" s="101"/>
      <c r="W313" s="104" t="s">
        <v>645</v>
      </c>
      <c r="X313" s="168" t="s">
        <v>696</v>
      </c>
      <c r="Y313" s="97" t="s">
        <v>1125</v>
      </c>
      <c r="Z313" s="327"/>
      <c r="AA313" s="40"/>
    </row>
    <row r="314" spans="1:27" ht="18" customHeight="1">
      <c r="A314" s="87">
        <f>IF(I314="","",MAX($A$11:A313)+1)</f>
        <v>289</v>
      </c>
      <c r="B314" s="88">
        <v>24</v>
      </c>
      <c r="C314" s="98" t="s">
        <v>948</v>
      </c>
      <c r="D314" s="85"/>
      <c r="E314" s="90">
        <v>31674</v>
      </c>
      <c r="F314" s="91"/>
      <c r="G314" s="157">
        <v>2016</v>
      </c>
      <c r="H314" s="91">
        <v>42339</v>
      </c>
      <c r="I314" s="103" t="s">
        <v>365</v>
      </c>
      <c r="J314" s="93" t="s">
        <v>975</v>
      </c>
      <c r="K314" s="94" t="s">
        <v>14</v>
      </c>
      <c r="L314" s="92"/>
      <c r="M314" s="92"/>
      <c r="N314" s="59"/>
      <c r="O314" s="92" t="s">
        <v>15</v>
      </c>
      <c r="P314" s="112"/>
      <c r="Q314" s="88" t="s">
        <v>745</v>
      </c>
      <c r="R314" s="88"/>
      <c r="S314" s="92"/>
      <c r="T314" s="100"/>
      <c r="U314" s="101"/>
      <c r="V314" s="101"/>
      <c r="W314" s="104" t="s">
        <v>645</v>
      </c>
      <c r="X314" s="168" t="s">
        <v>696</v>
      </c>
      <c r="Y314" s="97" t="s">
        <v>1125</v>
      </c>
      <c r="Z314" s="112"/>
      <c r="AA314" s="40"/>
    </row>
    <row r="315" spans="1:27" ht="18" customHeight="1">
      <c r="A315" s="87">
        <f>IF(I315="","",MAX($A$11:A314)+1)</f>
        <v>290</v>
      </c>
      <c r="B315" s="88">
        <v>25</v>
      </c>
      <c r="C315" s="98" t="s">
        <v>597</v>
      </c>
      <c r="D315" s="90">
        <v>31899</v>
      </c>
      <c r="E315" s="81"/>
      <c r="F315" s="91"/>
      <c r="G315" s="91">
        <v>42736</v>
      </c>
      <c r="H315" s="91">
        <v>43040</v>
      </c>
      <c r="I315" s="92" t="s">
        <v>12</v>
      </c>
      <c r="J315" s="93" t="s">
        <v>975</v>
      </c>
      <c r="K315" s="94" t="s">
        <v>14</v>
      </c>
      <c r="L315" s="92"/>
      <c r="M315" s="92"/>
      <c r="N315" s="59"/>
      <c r="O315" s="88" t="s">
        <v>15</v>
      </c>
      <c r="P315" s="95"/>
      <c r="Q315" s="88" t="s">
        <v>745</v>
      </c>
      <c r="R315" s="88"/>
      <c r="S315" s="92"/>
      <c r="T315" s="92"/>
      <c r="U315" s="136"/>
      <c r="V315" s="136"/>
      <c r="W315" s="92" t="s">
        <v>645</v>
      </c>
      <c r="X315" s="168" t="s">
        <v>696</v>
      </c>
      <c r="Y315" s="97" t="s">
        <v>1125</v>
      </c>
      <c r="Z315" s="327" t="s">
        <v>969</v>
      </c>
      <c r="AA315" s="40"/>
    </row>
    <row r="316" spans="1:27" ht="18" customHeight="1">
      <c r="A316" s="87">
        <f>IF(I316="","",MAX($A$11:A315)+1)</f>
      </c>
      <c r="B316" s="181">
        <v>15</v>
      </c>
      <c r="C316" s="199" t="s">
        <v>421</v>
      </c>
      <c r="D316" s="184"/>
      <c r="E316" s="208"/>
      <c r="F316" s="91"/>
      <c r="G316" s="185"/>
      <c r="H316" s="185"/>
      <c r="I316" s="186"/>
      <c r="J316" s="187"/>
      <c r="K316" s="188"/>
      <c r="L316" s="186"/>
      <c r="M316" s="186"/>
      <c r="N316" s="189"/>
      <c r="O316" s="200"/>
      <c r="P316" s="204"/>
      <c r="Q316" s="204"/>
      <c r="R316" s="204"/>
      <c r="S316" s="186"/>
      <c r="T316" s="197"/>
      <c r="U316" s="198"/>
      <c r="V316" s="198"/>
      <c r="W316" s="186"/>
      <c r="X316" s="191"/>
      <c r="Y316" s="192"/>
      <c r="Z316" s="244"/>
      <c r="AA316" s="40"/>
    </row>
    <row r="317" spans="1:26" s="40" customFormat="1" ht="18" customHeight="1">
      <c r="A317" s="87">
        <f>IF(I317="","",MAX($A$11:A316)+1)</f>
        <v>291</v>
      </c>
      <c r="B317" s="88">
        <v>1</v>
      </c>
      <c r="C317" s="99" t="s">
        <v>714</v>
      </c>
      <c r="D317" s="226">
        <v>24365</v>
      </c>
      <c r="E317" s="151"/>
      <c r="F317" s="227">
        <v>32927</v>
      </c>
      <c r="G317" s="227">
        <v>32927</v>
      </c>
      <c r="H317" s="227">
        <v>32927</v>
      </c>
      <c r="I317" s="222" t="s">
        <v>12</v>
      </c>
      <c r="J317" s="228" t="s">
        <v>974</v>
      </c>
      <c r="K317" s="152" t="s">
        <v>14</v>
      </c>
      <c r="L317" s="6" t="s">
        <v>567</v>
      </c>
      <c r="M317" s="6" t="s">
        <v>1276</v>
      </c>
      <c r="N317" s="229"/>
      <c r="O317" s="230" t="s">
        <v>15</v>
      </c>
      <c r="P317" s="231" t="s">
        <v>930</v>
      </c>
      <c r="Q317" s="231" t="s">
        <v>16</v>
      </c>
      <c r="R317" s="92">
        <v>2014</v>
      </c>
      <c r="S317" s="6"/>
      <c r="T317" s="232"/>
      <c r="U317" s="163"/>
      <c r="V317" s="163"/>
      <c r="W317" s="222" t="s">
        <v>565</v>
      </c>
      <c r="X317" s="233" t="s">
        <v>700</v>
      </c>
      <c r="Y317" s="97" t="s">
        <v>1134</v>
      </c>
      <c r="Z317" s="112"/>
    </row>
    <row r="318" spans="1:27" ht="18" customHeight="1">
      <c r="A318" s="87">
        <f>IF(I318="","",MAX($A$11:A317)+1)</f>
        <v>292</v>
      </c>
      <c r="B318" s="88">
        <v>2</v>
      </c>
      <c r="C318" s="102" t="s">
        <v>424</v>
      </c>
      <c r="D318" s="85">
        <v>24888</v>
      </c>
      <c r="E318" s="90"/>
      <c r="F318" s="91">
        <v>33939</v>
      </c>
      <c r="G318" s="91" t="s">
        <v>897</v>
      </c>
      <c r="H318" s="91" t="s">
        <v>897</v>
      </c>
      <c r="I318" s="92" t="s">
        <v>12</v>
      </c>
      <c r="J318" s="93" t="s">
        <v>974</v>
      </c>
      <c r="K318" s="94" t="s">
        <v>14</v>
      </c>
      <c r="L318" s="92" t="s">
        <v>1000</v>
      </c>
      <c r="M318" s="92"/>
      <c r="N318" s="59"/>
      <c r="O318" s="92" t="s">
        <v>15</v>
      </c>
      <c r="P318" s="95"/>
      <c r="Q318" s="92" t="s">
        <v>745</v>
      </c>
      <c r="R318" s="92"/>
      <c r="S318" s="92"/>
      <c r="T318" s="100"/>
      <c r="U318" s="101"/>
      <c r="V318" s="101"/>
      <c r="W318" s="92" t="s">
        <v>651</v>
      </c>
      <c r="X318" s="168" t="s">
        <v>700</v>
      </c>
      <c r="Y318" s="97" t="s">
        <v>1134</v>
      </c>
      <c r="Z318" s="112"/>
      <c r="AA318" s="40"/>
    </row>
    <row r="319" spans="1:27" s="43" customFormat="1" ht="18" customHeight="1">
      <c r="A319" s="87">
        <f>IF(I319="","",MAX($A$11:A318)+1)</f>
        <v>293</v>
      </c>
      <c r="B319" s="88">
        <v>3</v>
      </c>
      <c r="C319" s="102" t="s">
        <v>440</v>
      </c>
      <c r="D319" s="85">
        <v>29879</v>
      </c>
      <c r="E319" s="90"/>
      <c r="F319" s="91">
        <v>38869</v>
      </c>
      <c r="G319" s="91">
        <v>38869</v>
      </c>
      <c r="H319" s="91" t="s">
        <v>860</v>
      </c>
      <c r="I319" s="92" t="s">
        <v>12</v>
      </c>
      <c r="J319" s="93" t="s">
        <v>975</v>
      </c>
      <c r="K319" s="94" t="s">
        <v>14</v>
      </c>
      <c r="L319" s="92" t="s">
        <v>1000</v>
      </c>
      <c r="M319" s="92"/>
      <c r="N319" s="59"/>
      <c r="O319" s="92" t="s">
        <v>15</v>
      </c>
      <c r="P319" s="112" t="s">
        <v>939</v>
      </c>
      <c r="Q319" s="92" t="s">
        <v>16</v>
      </c>
      <c r="R319" s="92">
        <v>2016</v>
      </c>
      <c r="S319" s="92" t="s">
        <v>737</v>
      </c>
      <c r="T319" s="97"/>
      <c r="U319" s="101" t="s">
        <v>790</v>
      </c>
      <c r="V319" s="101"/>
      <c r="W319" s="92" t="s">
        <v>20</v>
      </c>
      <c r="X319" s="168" t="s">
        <v>700</v>
      </c>
      <c r="Y319" s="97" t="s">
        <v>683</v>
      </c>
      <c r="Z319" s="112"/>
      <c r="AA319" s="40"/>
    </row>
    <row r="320" spans="1:27" ht="18" customHeight="1">
      <c r="A320" s="87">
        <f>IF(I320="","",MAX($A$11:A319)+1)</f>
        <v>294</v>
      </c>
      <c r="B320" s="88">
        <v>4</v>
      </c>
      <c r="C320" s="102" t="s">
        <v>323</v>
      </c>
      <c r="D320" s="85"/>
      <c r="E320" s="82">
        <v>27976</v>
      </c>
      <c r="F320" s="91">
        <v>36495</v>
      </c>
      <c r="G320" s="91">
        <v>36495</v>
      </c>
      <c r="H320" s="91" t="s">
        <v>853</v>
      </c>
      <c r="I320" s="92" t="s">
        <v>12</v>
      </c>
      <c r="J320" s="93" t="s">
        <v>975</v>
      </c>
      <c r="K320" s="94" t="s">
        <v>14</v>
      </c>
      <c r="L320" s="92"/>
      <c r="M320" s="92"/>
      <c r="N320" s="59"/>
      <c r="O320" s="92" t="s">
        <v>15</v>
      </c>
      <c r="P320" s="92" t="s">
        <v>941</v>
      </c>
      <c r="Q320" s="95" t="s">
        <v>16</v>
      </c>
      <c r="R320" s="92">
        <v>2014</v>
      </c>
      <c r="S320" s="92"/>
      <c r="T320" s="100"/>
      <c r="U320" s="101"/>
      <c r="V320" s="101"/>
      <c r="W320" s="92" t="s">
        <v>652</v>
      </c>
      <c r="X320" s="168" t="s">
        <v>700</v>
      </c>
      <c r="Y320" s="97" t="s">
        <v>1134</v>
      </c>
      <c r="Z320" s="112" t="s">
        <v>568</v>
      </c>
      <c r="AA320" s="40"/>
    </row>
    <row r="321" spans="1:27" ht="18" customHeight="1">
      <c r="A321" s="87">
        <f>IF(I321="","",MAX($A$11:A320)+1)</f>
        <v>295</v>
      </c>
      <c r="B321" s="88">
        <v>5</v>
      </c>
      <c r="C321" s="102" t="s">
        <v>426</v>
      </c>
      <c r="D321" s="85">
        <v>30347</v>
      </c>
      <c r="E321" s="90"/>
      <c r="F321" s="91">
        <v>40179</v>
      </c>
      <c r="G321" s="91">
        <v>40179</v>
      </c>
      <c r="H321" s="91">
        <v>40179</v>
      </c>
      <c r="I321" s="92" t="s">
        <v>12</v>
      </c>
      <c r="J321" s="93" t="s">
        <v>975</v>
      </c>
      <c r="K321" s="94" t="s">
        <v>14</v>
      </c>
      <c r="L321" s="92"/>
      <c r="M321" s="92"/>
      <c r="N321" s="59"/>
      <c r="O321" s="92" t="s">
        <v>15</v>
      </c>
      <c r="P321" s="95" t="s">
        <v>940</v>
      </c>
      <c r="Q321" s="92" t="s">
        <v>745</v>
      </c>
      <c r="R321" s="92"/>
      <c r="S321" s="92"/>
      <c r="T321" s="100"/>
      <c r="U321" s="101"/>
      <c r="V321" s="101"/>
      <c r="W321" s="104" t="s">
        <v>653</v>
      </c>
      <c r="X321" s="168" t="s">
        <v>700</v>
      </c>
      <c r="Y321" s="97" t="s">
        <v>1133</v>
      </c>
      <c r="Z321" s="112"/>
      <c r="AA321" s="40"/>
    </row>
    <row r="322" spans="1:27" ht="18" customHeight="1">
      <c r="A322" s="87">
        <f>IF(I322="","",MAX($A$11:A321)+1)</f>
        <v>296</v>
      </c>
      <c r="B322" s="88">
        <v>6</v>
      </c>
      <c r="C322" s="102" t="s">
        <v>428</v>
      </c>
      <c r="D322" s="82"/>
      <c r="E322" s="82">
        <v>26254</v>
      </c>
      <c r="F322" s="91">
        <v>35886</v>
      </c>
      <c r="G322" s="91">
        <v>35886</v>
      </c>
      <c r="H322" s="91" t="s">
        <v>869</v>
      </c>
      <c r="I322" s="92" t="s">
        <v>12</v>
      </c>
      <c r="J322" s="93" t="s">
        <v>975</v>
      </c>
      <c r="K322" s="94" t="s">
        <v>14</v>
      </c>
      <c r="L322" s="92"/>
      <c r="M322" s="92"/>
      <c r="N322" s="59"/>
      <c r="O322" s="92" t="s">
        <v>15</v>
      </c>
      <c r="P322" s="112"/>
      <c r="Q322" s="92" t="s">
        <v>745</v>
      </c>
      <c r="R322" s="92"/>
      <c r="S322" s="92"/>
      <c r="T322" s="100"/>
      <c r="U322" s="101"/>
      <c r="V322" s="101"/>
      <c r="W322" s="104" t="s">
        <v>611</v>
      </c>
      <c r="X322" s="168" t="s">
        <v>700</v>
      </c>
      <c r="Y322" s="97" t="s">
        <v>683</v>
      </c>
      <c r="Z322" s="112"/>
      <c r="AA322" s="40"/>
    </row>
    <row r="323" spans="1:27" ht="18" customHeight="1">
      <c r="A323" s="87">
        <f>IF(I323="","",MAX($A$11:A322)+1)</f>
        <v>297</v>
      </c>
      <c r="B323" s="88">
        <v>7</v>
      </c>
      <c r="C323" s="137" t="s">
        <v>432</v>
      </c>
      <c r="D323" s="156"/>
      <c r="E323" s="82">
        <v>30073</v>
      </c>
      <c r="F323" s="91">
        <v>40210</v>
      </c>
      <c r="G323" s="91">
        <v>40210</v>
      </c>
      <c r="H323" s="91">
        <v>40360</v>
      </c>
      <c r="I323" s="103" t="s">
        <v>12</v>
      </c>
      <c r="J323" s="93" t="s">
        <v>975</v>
      </c>
      <c r="K323" s="94" t="s">
        <v>14</v>
      </c>
      <c r="L323" s="92"/>
      <c r="M323" s="92"/>
      <c r="N323" s="59"/>
      <c r="O323" s="92" t="s">
        <v>15</v>
      </c>
      <c r="P323" s="112"/>
      <c r="Q323" s="92" t="s">
        <v>745</v>
      </c>
      <c r="R323" s="92"/>
      <c r="S323" s="92"/>
      <c r="T323" s="100"/>
      <c r="U323" s="101"/>
      <c r="V323" s="101"/>
      <c r="W323" s="104" t="s">
        <v>422</v>
      </c>
      <c r="X323" s="168" t="s">
        <v>700</v>
      </c>
      <c r="Y323" s="97" t="s">
        <v>1134</v>
      </c>
      <c r="Z323" s="327" t="s">
        <v>969</v>
      </c>
      <c r="AA323" s="40"/>
    </row>
    <row r="324" spans="1:27" ht="18" customHeight="1">
      <c r="A324" s="87">
        <f>IF(I324="","",MAX($A$11:A323)+1)</f>
        <v>298</v>
      </c>
      <c r="B324" s="88">
        <v>8</v>
      </c>
      <c r="C324" s="102" t="s">
        <v>433</v>
      </c>
      <c r="D324" s="156"/>
      <c r="E324" s="82">
        <v>30252</v>
      </c>
      <c r="F324" s="91">
        <v>38473</v>
      </c>
      <c r="G324" s="91">
        <v>38473</v>
      </c>
      <c r="H324" s="91" t="s">
        <v>853</v>
      </c>
      <c r="I324" s="92" t="s">
        <v>12</v>
      </c>
      <c r="J324" s="93" t="s">
        <v>975</v>
      </c>
      <c r="K324" s="94" t="s">
        <v>14</v>
      </c>
      <c r="L324" s="92"/>
      <c r="M324" s="92"/>
      <c r="N324" s="59"/>
      <c r="O324" s="92" t="s">
        <v>15</v>
      </c>
      <c r="P324" s="112"/>
      <c r="Q324" s="92" t="s">
        <v>745</v>
      </c>
      <c r="R324" s="92"/>
      <c r="S324" s="92"/>
      <c r="T324" s="100"/>
      <c r="U324" s="101"/>
      <c r="V324" s="101"/>
      <c r="W324" s="104" t="s">
        <v>654</v>
      </c>
      <c r="X324" s="168" t="s">
        <v>700</v>
      </c>
      <c r="Y324" s="97" t="s">
        <v>1133</v>
      </c>
      <c r="Z324" s="112"/>
      <c r="AA324" s="40"/>
    </row>
    <row r="325" spans="1:27" s="41" customFormat="1" ht="18" customHeight="1">
      <c r="A325" s="87">
        <f>IF(I325="","",MAX($A$11:A324)+1)</f>
        <v>299</v>
      </c>
      <c r="B325" s="88">
        <v>9</v>
      </c>
      <c r="C325" s="98" t="s">
        <v>444</v>
      </c>
      <c r="D325" s="85">
        <v>26451</v>
      </c>
      <c r="E325" s="90"/>
      <c r="F325" s="91">
        <v>36008</v>
      </c>
      <c r="G325" s="91">
        <v>36008</v>
      </c>
      <c r="H325" s="91">
        <v>37073</v>
      </c>
      <c r="I325" s="92" t="s">
        <v>12</v>
      </c>
      <c r="J325" s="93" t="s">
        <v>975</v>
      </c>
      <c r="K325" s="94" t="s">
        <v>14</v>
      </c>
      <c r="L325" s="92" t="s">
        <v>599</v>
      </c>
      <c r="M325" s="92"/>
      <c r="N325" s="59">
        <v>42286</v>
      </c>
      <c r="O325" s="92" t="s">
        <v>15</v>
      </c>
      <c r="P325" s="112"/>
      <c r="Q325" s="88" t="s">
        <v>745</v>
      </c>
      <c r="R325" s="88"/>
      <c r="S325" s="92" t="s">
        <v>736</v>
      </c>
      <c r="T325" s="100"/>
      <c r="U325" s="92" t="s">
        <v>812</v>
      </c>
      <c r="V325" s="92"/>
      <c r="W325" s="104" t="s">
        <v>655</v>
      </c>
      <c r="X325" s="168" t="s">
        <v>700</v>
      </c>
      <c r="Y325" s="97" t="s">
        <v>1133</v>
      </c>
      <c r="Z325" s="112"/>
      <c r="AA325" s="40"/>
    </row>
    <row r="326" spans="1:27" s="41" customFormat="1" ht="18" customHeight="1">
      <c r="A326" s="87">
        <f>IF(I326="","",MAX($A$11:A325)+1)</f>
        <v>300</v>
      </c>
      <c r="B326" s="88">
        <v>10</v>
      </c>
      <c r="C326" s="102" t="s">
        <v>735</v>
      </c>
      <c r="D326" s="82"/>
      <c r="E326" s="82">
        <v>30782</v>
      </c>
      <c r="F326" s="91">
        <v>39448</v>
      </c>
      <c r="G326" s="91">
        <v>39448</v>
      </c>
      <c r="H326" s="91"/>
      <c r="I326" s="92" t="s">
        <v>12</v>
      </c>
      <c r="J326" s="93" t="s">
        <v>975</v>
      </c>
      <c r="K326" s="94" t="s">
        <v>14</v>
      </c>
      <c r="L326" s="92"/>
      <c r="M326" s="92"/>
      <c r="N326" s="59"/>
      <c r="O326" s="92" t="s">
        <v>15</v>
      </c>
      <c r="P326" s="112" t="s">
        <v>930</v>
      </c>
      <c r="Q326" s="92" t="s">
        <v>16</v>
      </c>
      <c r="R326" s="92"/>
      <c r="S326" s="92" t="s">
        <v>736</v>
      </c>
      <c r="T326" s="100"/>
      <c r="U326" s="92" t="s">
        <v>756</v>
      </c>
      <c r="V326" s="92"/>
      <c r="W326" s="104" t="s">
        <v>422</v>
      </c>
      <c r="X326" s="168" t="s">
        <v>700</v>
      </c>
      <c r="Y326" s="97" t="s">
        <v>1134</v>
      </c>
      <c r="Z326" s="112"/>
      <c r="AA326" s="40"/>
    </row>
    <row r="327" spans="1:27" s="41" customFormat="1" ht="18" customHeight="1">
      <c r="A327" s="87">
        <f>IF(I327="","",MAX($A$11:A326)+1)</f>
        <v>301</v>
      </c>
      <c r="B327" s="88">
        <v>11</v>
      </c>
      <c r="C327" s="98" t="s">
        <v>425</v>
      </c>
      <c r="D327" s="85"/>
      <c r="E327" s="82">
        <v>29488</v>
      </c>
      <c r="F327" s="91">
        <v>37987</v>
      </c>
      <c r="G327" s="91">
        <v>37987</v>
      </c>
      <c r="H327" s="91" t="s">
        <v>853</v>
      </c>
      <c r="I327" s="92" t="s">
        <v>12</v>
      </c>
      <c r="J327" s="93" t="s">
        <v>975</v>
      </c>
      <c r="K327" s="94" t="s">
        <v>14</v>
      </c>
      <c r="L327" s="92" t="s">
        <v>599</v>
      </c>
      <c r="M327" s="92"/>
      <c r="N327" s="59">
        <v>42286</v>
      </c>
      <c r="O327" s="92" t="s">
        <v>15</v>
      </c>
      <c r="P327" s="112" t="s">
        <v>930</v>
      </c>
      <c r="Q327" s="92" t="s">
        <v>16</v>
      </c>
      <c r="R327" s="92"/>
      <c r="S327" s="92" t="s">
        <v>736</v>
      </c>
      <c r="T327" s="100"/>
      <c r="U327" s="92" t="s">
        <v>812</v>
      </c>
      <c r="V327" s="92"/>
      <c r="W327" s="104" t="s">
        <v>422</v>
      </c>
      <c r="X327" s="168" t="s">
        <v>700</v>
      </c>
      <c r="Y327" s="97" t="s">
        <v>683</v>
      </c>
      <c r="Z327" s="112"/>
      <c r="AA327" s="40"/>
    </row>
    <row r="328" spans="1:27" s="43" customFormat="1" ht="18" customHeight="1">
      <c r="A328" s="87">
        <f>IF(I328="","",MAX($A$11:A327)+1)</f>
        <v>302</v>
      </c>
      <c r="B328" s="88">
        <v>12</v>
      </c>
      <c r="C328" s="137" t="s">
        <v>441</v>
      </c>
      <c r="D328" s="85"/>
      <c r="E328" s="82">
        <v>32063</v>
      </c>
      <c r="F328" s="91" t="e">
        <v>#N/A</v>
      </c>
      <c r="G328" s="91">
        <v>40210</v>
      </c>
      <c r="H328" s="91">
        <v>40909</v>
      </c>
      <c r="I328" s="103" t="s">
        <v>12</v>
      </c>
      <c r="J328" s="93" t="s">
        <v>975</v>
      </c>
      <c r="K328" s="94" t="s">
        <v>14</v>
      </c>
      <c r="L328" s="92"/>
      <c r="M328" s="92"/>
      <c r="N328" s="59"/>
      <c r="O328" s="92" t="s">
        <v>15</v>
      </c>
      <c r="P328" s="112"/>
      <c r="Q328" s="92" t="s">
        <v>745</v>
      </c>
      <c r="R328" s="92"/>
      <c r="S328" s="92" t="s">
        <v>737</v>
      </c>
      <c r="T328" s="97"/>
      <c r="U328" s="101" t="s">
        <v>814</v>
      </c>
      <c r="V328" s="101"/>
      <c r="W328" s="104" t="s">
        <v>656</v>
      </c>
      <c r="X328" s="168" t="s">
        <v>700</v>
      </c>
      <c r="Y328" s="97" t="s">
        <v>683</v>
      </c>
      <c r="Z328" s="327" t="s">
        <v>969</v>
      </c>
      <c r="AA328" s="40"/>
    </row>
    <row r="329" spans="1:27" s="43" customFormat="1" ht="18" customHeight="1">
      <c r="A329" s="87">
        <f>IF(I329="","",MAX($A$11:A328)+1)</f>
        <v>303</v>
      </c>
      <c r="B329" s="88">
        <v>13</v>
      </c>
      <c r="C329" s="137" t="s">
        <v>430</v>
      </c>
      <c r="D329" s="82">
        <v>26283</v>
      </c>
      <c r="E329" s="90"/>
      <c r="F329" s="91">
        <v>37043</v>
      </c>
      <c r="G329" s="91">
        <v>37043</v>
      </c>
      <c r="H329" s="91" t="s">
        <v>899</v>
      </c>
      <c r="I329" s="103" t="s">
        <v>206</v>
      </c>
      <c r="J329" s="93" t="s">
        <v>975</v>
      </c>
      <c r="K329" s="94" t="s">
        <v>14</v>
      </c>
      <c r="L329" s="92" t="s">
        <v>465</v>
      </c>
      <c r="M329" s="92"/>
      <c r="N329" s="59"/>
      <c r="O329" s="92" t="s">
        <v>15</v>
      </c>
      <c r="P329" s="112" t="s">
        <v>936</v>
      </c>
      <c r="Q329" s="92" t="s">
        <v>16</v>
      </c>
      <c r="R329" s="92">
        <v>2016</v>
      </c>
      <c r="S329" s="92" t="s">
        <v>737</v>
      </c>
      <c r="T329" s="97"/>
      <c r="U329" s="101" t="s">
        <v>815</v>
      </c>
      <c r="V329" s="101"/>
      <c r="W329" s="154" t="s">
        <v>657</v>
      </c>
      <c r="X329" s="168" t="s">
        <v>700</v>
      </c>
      <c r="Y329" s="97" t="s">
        <v>1134</v>
      </c>
      <c r="Z329" s="112"/>
      <c r="AA329" s="40"/>
    </row>
    <row r="330" spans="1:27" s="43" customFormat="1" ht="18" customHeight="1">
      <c r="A330" s="87">
        <f>IF(I330="","",MAX($A$11:A329)+1)</f>
        <v>304</v>
      </c>
      <c r="B330" s="88">
        <v>14</v>
      </c>
      <c r="C330" s="137" t="s">
        <v>431</v>
      </c>
      <c r="D330" s="82">
        <v>30505</v>
      </c>
      <c r="E330" s="90"/>
      <c r="F330" s="91" t="e">
        <v>#N/A</v>
      </c>
      <c r="G330" s="91">
        <v>39387</v>
      </c>
      <c r="H330" s="91" t="s">
        <v>853</v>
      </c>
      <c r="I330" s="103" t="s">
        <v>12</v>
      </c>
      <c r="J330" s="93" t="s">
        <v>975</v>
      </c>
      <c r="K330" s="94" t="s">
        <v>14</v>
      </c>
      <c r="L330" s="92" t="s">
        <v>465</v>
      </c>
      <c r="M330" s="92"/>
      <c r="N330" s="59"/>
      <c r="O330" s="92" t="s">
        <v>15</v>
      </c>
      <c r="P330" s="112" t="s">
        <v>941</v>
      </c>
      <c r="Q330" s="143" t="s">
        <v>558</v>
      </c>
      <c r="R330" s="92">
        <v>2016</v>
      </c>
      <c r="S330" s="92" t="s">
        <v>737</v>
      </c>
      <c r="T330" s="97"/>
      <c r="U330" s="101" t="s">
        <v>816</v>
      </c>
      <c r="V330" s="101"/>
      <c r="W330" s="104" t="s">
        <v>658</v>
      </c>
      <c r="X330" s="168" t="s">
        <v>700</v>
      </c>
      <c r="Y330" s="97" t="s">
        <v>1133</v>
      </c>
      <c r="Z330" s="112"/>
      <c r="AA330" s="40"/>
    </row>
    <row r="331" spans="1:27" ht="18" customHeight="1">
      <c r="A331" s="87">
        <f>IF(I331="","",MAX($A$11:A330)+1)</f>
        <v>305</v>
      </c>
      <c r="B331" s="88">
        <v>15</v>
      </c>
      <c r="C331" s="137" t="s">
        <v>435</v>
      </c>
      <c r="D331" s="156"/>
      <c r="E331" s="85">
        <v>28014</v>
      </c>
      <c r="F331" s="91">
        <v>38353</v>
      </c>
      <c r="G331" s="91">
        <v>38353</v>
      </c>
      <c r="H331" s="91">
        <v>40725</v>
      </c>
      <c r="I331" s="103" t="s">
        <v>12</v>
      </c>
      <c r="J331" s="93" t="s">
        <v>975</v>
      </c>
      <c r="K331" s="94" t="s">
        <v>14</v>
      </c>
      <c r="L331" s="92"/>
      <c r="M331" s="92"/>
      <c r="N331" s="59"/>
      <c r="O331" s="92" t="s">
        <v>15</v>
      </c>
      <c r="P331" s="95" t="s">
        <v>1032</v>
      </c>
      <c r="Q331" s="92" t="s">
        <v>745</v>
      </c>
      <c r="R331" s="92"/>
      <c r="S331" s="92"/>
      <c r="T331" s="100"/>
      <c r="U331" s="101"/>
      <c r="V331" s="101"/>
      <c r="W331" s="104" t="s">
        <v>659</v>
      </c>
      <c r="X331" s="168" t="s">
        <v>700</v>
      </c>
      <c r="Y331" s="97" t="s">
        <v>1133</v>
      </c>
      <c r="Z331" s="112"/>
      <c r="AA331" s="40"/>
    </row>
    <row r="332" spans="1:27" ht="18" customHeight="1">
      <c r="A332" s="87">
        <f>IF(I332="","",MAX($A$11:A331)+1)</f>
        <v>306</v>
      </c>
      <c r="B332" s="88">
        <v>16</v>
      </c>
      <c r="C332" s="102" t="s">
        <v>437</v>
      </c>
      <c r="D332" s="85">
        <v>30433</v>
      </c>
      <c r="E332" s="90"/>
      <c r="F332" s="91">
        <v>39342</v>
      </c>
      <c r="G332" s="91">
        <v>39342</v>
      </c>
      <c r="H332" s="91" t="s">
        <v>869</v>
      </c>
      <c r="I332" s="92" t="s">
        <v>12</v>
      </c>
      <c r="J332" s="93" t="s">
        <v>975</v>
      </c>
      <c r="K332" s="94" t="s">
        <v>14</v>
      </c>
      <c r="L332" s="92" t="s">
        <v>599</v>
      </c>
      <c r="M332" s="92"/>
      <c r="N332" s="59">
        <v>42286</v>
      </c>
      <c r="O332" s="92" t="s">
        <v>15</v>
      </c>
      <c r="P332" s="95"/>
      <c r="Q332" s="92" t="s">
        <v>745</v>
      </c>
      <c r="R332" s="92"/>
      <c r="S332" s="92"/>
      <c r="T332" s="100"/>
      <c r="U332" s="101"/>
      <c r="V332" s="101"/>
      <c r="W332" s="92" t="s">
        <v>20</v>
      </c>
      <c r="X332" s="168" t="s">
        <v>700</v>
      </c>
      <c r="Y332" s="97" t="s">
        <v>1134</v>
      </c>
      <c r="Z332" s="112"/>
      <c r="AA332" s="40"/>
    </row>
    <row r="333" spans="1:27" ht="18" customHeight="1">
      <c r="A333" s="87">
        <f>IF(I333="","",MAX($A$11:A332)+1)</f>
        <v>307</v>
      </c>
      <c r="B333" s="88">
        <v>17</v>
      </c>
      <c r="C333" s="98" t="s">
        <v>438</v>
      </c>
      <c r="D333" s="82"/>
      <c r="E333" s="82">
        <v>30337</v>
      </c>
      <c r="F333" s="91">
        <v>39099</v>
      </c>
      <c r="G333" s="91">
        <v>39099</v>
      </c>
      <c r="H333" s="91" t="s">
        <v>860</v>
      </c>
      <c r="I333" s="92" t="s">
        <v>12</v>
      </c>
      <c r="J333" s="93" t="s">
        <v>975</v>
      </c>
      <c r="K333" s="94" t="s">
        <v>14</v>
      </c>
      <c r="L333" s="92"/>
      <c r="M333" s="92"/>
      <c r="N333" s="59">
        <v>42286</v>
      </c>
      <c r="O333" s="92" t="s">
        <v>15</v>
      </c>
      <c r="P333" s="95"/>
      <c r="Q333" s="92" t="s">
        <v>745</v>
      </c>
      <c r="R333" s="92"/>
      <c r="S333" s="92"/>
      <c r="T333" s="100"/>
      <c r="U333" s="101"/>
      <c r="V333" s="101"/>
      <c r="W333" s="104" t="s">
        <v>607</v>
      </c>
      <c r="X333" s="168" t="s">
        <v>700</v>
      </c>
      <c r="Y333" s="97" t="s">
        <v>683</v>
      </c>
      <c r="Z333" s="112"/>
      <c r="AA333" s="40"/>
    </row>
    <row r="334" spans="1:27" ht="18" customHeight="1">
      <c r="A334" s="87">
        <f>IF(I334="","",MAX($A$11:A333)+1)</f>
        <v>308</v>
      </c>
      <c r="B334" s="88">
        <v>18</v>
      </c>
      <c r="C334" s="139" t="s">
        <v>439</v>
      </c>
      <c r="D334" s="82"/>
      <c r="E334" s="82">
        <v>30245</v>
      </c>
      <c r="F334" s="91">
        <v>38876</v>
      </c>
      <c r="G334" s="91">
        <v>38876</v>
      </c>
      <c r="H334" s="91" t="s">
        <v>869</v>
      </c>
      <c r="I334" s="92" t="s">
        <v>12</v>
      </c>
      <c r="J334" s="93" t="s">
        <v>975</v>
      </c>
      <c r="K334" s="94" t="s">
        <v>14</v>
      </c>
      <c r="L334" s="92"/>
      <c r="M334" s="92"/>
      <c r="N334" s="59"/>
      <c r="O334" s="92" t="s">
        <v>15</v>
      </c>
      <c r="P334" s="95"/>
      <c r="Q334" s="92" t="s">
        <v>745</v>
      </c>
      <c r="R334" s="92"/>
      <c r="S334" s="92"/>
      <c r="T334" s="100"/>
      <c r="U334" s="101"/>
      <c r="V334" s="101"/>
      <c r="W334" s="104" t="s">
        <v>155</v>
      </c>
      <c r="X334" s="168" t="s">
        <v>700</v>
      </c>
      <c r="Y334" s="97" t="s">
        <v>1133</v>
      </c>
      <c r="Z334" s="112"/>
      <c r="AA334" s="40"/>
    </row>
    <row r="335" spans="1:27" ht="18" customHeight="1">
      <c r="A335" s="87">
        <f>IF(I335="","",MAX($A$11:A334)+1)</f>
        <v>309</v>
      </c>
      <c r="B335" s="88">
        <v>19</v>
      </c>
      <c r="C335" s="137" t="s">
        <v>442</v>
      </c>
      <c r="D335" s="82">
        <v>32175</v>
      </c>
      <c r="E335" s="90"/>
      <c r="F335" s="91">
        <v>40210</v>
      </c>
      <c r="G335" s="91">
        <v>40210</v>
      </c>
      <c r="H335" s="91">
        <v>40909</v>
      </c>
      <c r="I335" s="103" t="s">
        <v>12</v>
      </c>
      <c r="J335" s="93" t="s">
        <v>975</v>
      </c>
      <c r="K335" s="94" t="s">
        <v>14</v>
      </c>
      <c r="L335" s="92"/>
      <c r="M335" s="92"/>
      <c r="N335" s="59"/>
      <c r="O335" s="92" t="s">
        <v>15</v>
      </c>
      <c r="P335" s="113"/>
      <c r="Q335" s="92" t="s">
        <v>745</v>
      </c>
      <c r="R335" s="92"/>
      <c r="S335" s="92"/>
      <c r="T335" s="100"/>
      <c r="U335" s="101"/>
      <c r="V335" s="101"/>
      <c r="W335" s="104" t="s">
        <v>660</v>
      </c>
      <c r="X335" s="168" t="s">
        <v>700</v>
      </c>
      <c r="Y335" s="97" t="s">
        <v>683</v>
      </c>
      <c r="Z335" s="327" t="s">
        <v>969</v>
      </c>
      <c r="AA335" s="40"/>
    </row>
    <row r="336" spans="1:27" ht="18" customHeight="1">
      <c r="A336" s="87">
        <f>IF(I336="","",MAX($A$11:A335)+1)</f>
        <v>310</v>
      </c>
      <c r="B336" s="88">
        <v>20</v>
      </c>
      <c r="C336" s="137" t="s">
        <v>443</v>
      </c>
      <c r="D336" s="82"/>
      <c r="E336" s="82">
        <v>31754</v>
      </c>
      <c r="F336" s="91">
        <v>40603</v>
      </c>
      <c r="G336" s="91">
        <v>40603</v>
      </c>
      <c r="H336" s="91">
        <v>40725</v>
      </c>
      <c r="I336" s="103" t="s">
        <v>12</v>
      </c>
      <c r="J336" s="93" t="s">
        <v>975</v>
      </c>
      <c r="K336" s="94" t="s">
        <v>14</v>
      </c>
      <c r="L336" s="92"/>
      <c r="M336" s="92"/>
      <c r="N336" s="59"/>
      <c r="O336" s="92" t="s">
        <v>15</v>
      </c>
      <c r="P336" s="95" t="s">
        <v>1036</v>
      </c>
      <c r="Q336" s="92" t="s">
        <v>745</v>
      </c>
      <c r="R336" s="92"/>
      <c r="S336" s="92"/>
      <c r="T336" s="100"/>
      <c r="U336" s="101"/>
      <c r="V336" s="101"/>
      <c r="W336" s="104" t="s">
        <v>422</v>
      </c>
      <c r="X336" s="168" t="s">
        <v>700</v>
      </c>
      <c r="Y336" s="97" t="s">
        <v>1133</v>
      </c>
      <c r="Z336" s="112"/>
      <c r="AA336" s="40"/>
    </row>
    <row r="337" spans="1:27" ht="18" customHeight="1">
      <c r="A337" s="87">
        <f>IF(I337="","",MAX($A$11:A336)+1)</f>
        <v>311</v>
      </c>
      <c r="B337" s="88">
        <v>21</v>
      </c>
      <c r="C337" s="137" t="s">
        <v>446</v>
      </c>
      <c r="D337" s="82">
        <v>31568</v>
      </c>
      <c r="E337" s="90"/>
      <c r="F337" s="91">
        <v>39814</v>
      </c>
      <c r="G337" s="91">
        <v>39814</v>
      </c>
      <c r="H337" s="91">
        <v>42339</v>
      </c>
      <c r="I337" s="103" t="s">
        <v>12</v>
      </c>
      <c r="J337" s="93" t="s">
        <v>975</v>
      </c>
      <c r="K337" s="94" t="s">
        <v>14</v>
      </c>
      <c r="L337" s="143"/>
      <c r="M337" s="143"/>
      <c r="N337" s="59"/>
      <c r="O337" s="106" t="s">
        <v>15</v>
      </c>
      <c r="P337" s="95" t="s">
        <v>941</v>
      </c>
      <c r="Q337" s="88" t="s">
        <v>745</v>
      </c>
      <c r="R337" s="88"/>
      <c r="S337" s="92"/>
      <c r="T337" s="100"/>
      <c r="U337" s="101"/>
      <c r="V337" s="101"/>
      <c r="W337" s="104" t="s">
        <v>661</v>
      </c>
      <c r="X337" s="168" t="s">
        <v>700</v>
      </c>
      <c r="Y337" s="97" t="s">
        <v>1134</v>
      </c>
      <c r="Z337" s="327" t="s">
        <v>969</v>
      </c>
      <c r="AA337" s="40"/>
    </row>
    <row r="338" spans="1:27" ht="18" customHeight="1">
      <c r="A338" s="87">
        <f>IF(I338="","",MAX($A$11:A337)+1)</f>
        <v>312</v>
      </c>
      <c r="B338" s="88">
        <v>22</v>
      </c>
      <c r="C338" s="137" t="s">
        <v>447</v>
      </c>
      <c r="D338" s="82">
        <v>31058</v>
      </c>
      <c r="E338" s="90"/>
      <c r="F338" s="91"/>
      <c r="G338" s="91">
        <v>39814</v>
      </c>
      <c r="H338" s="91">
        <v>43040</v>
      </c>
      <c r="I338" s="103" t="s">
        <v>39</v>
      </c>
      <c r="J338" s="93" t="s">
        <v>975</v>
      </c>
      <c r="K338" s="94" t="s">
        <v>14</v>
      </c>
      <c r="L338" s="92"/>
      <c r="M338" s="92"/>
      <c r="N338" s="59"/>
      <c r="O338" s="106" t="s">
        <v>15</v>
      </c>
      <c r="P338" s="113"/>
      <c r="Q338" s="92" t="s">
        <v>745</v>
      </c>
      <c r="R338" s="92"/>
      <c r="S338" s="92"/>
      <c r="T338" s="100"/>
      <c r="U338" s="101"/>
      <c r="V338" s="101"/>
      <c r="W338" s="104" t="s">
        <v>652</v>
      </c>
      <c r="X338" s="168" t="s">
        <v>700</v>
      </c>
      <c r="Y338" s="97" t="s">
        <v>683</v>
      </c>
      <c r="Z338" s="112"/>
      <c r="AA338" s="40"/>
    </row>
    <row r="339" spans="1:27" ht="18" customHeight="1">
      <c r="A339" s="87">
        <f>IF(I339="","",MAX($A$11:A338)+1)</f>
        <v>313</v>
      </c>
      <c r="B339" s="88">
        <v>23</v>
      </c>
      <c r="C339" s="137" t="s">
        <v>448</v>
      </c>
      <c r="D339" s="84"/>
      <c r="E339" s="82">
        <v>32065</v>
      </c>
      <c r="F339" s="91">
        <v>40210</v>
      </c>
      <c r="G339" s="91">
        <v>40210</v>
      </c>
      <c r="H339" s="91">
        <v>42339</v>
      </c>
      <c r="I339" s="103" t="s">
        <v>12</v>
      </c>
      <c r="J339" s="93" t="s">
        <v>975</v>
      </c>
      <c r="K339" s="94" t="s">
        <v>14</v>
      </c>
      <c r="L339" s="92"/>
      <c r="M339" s="92"/>
      <c r="N339" s="59"/>
      <c r="O339" s="106" t="s">
        <v>15</v>
      </c>
      <c r="P339" s="113"/>
      <c r="Q339" s="92" t="s">
        <v>16</v>
      </c>
      <c r="R339" s="92"/>
      <c r="S339" s="92"/>
      <c r="T339" s="100"/>
      <c r="U339" s="101"/>
      <c r="V339" s="101"/>
      <c r="W339" s="104" t="s">
        <v>652</v>
      </c>
      <c r="X339" s="168" t="s">
        <v>700</v>
      </c>
      <c r="Y339" s="97" t="s">
        <v>683</v>
      </c>
      <c r="Z339" s="327"/>
      <c r="AA339" s="40"/>
    </row>
    <row r="340" spans="1:27" ht="18" customHeight="1">
      <c r="A340" s="87">
        <f>IF(I340="","",MAX($A$11:A339)+1)</f>
        <v>314</v>
      </c>
      <c r="B340" s="88">
        <v>24</v>
      </c>
      <c r="C340" s="109" t="s">
        <v>449</v>
      </c>
      <c r="D340" s="85"/>
      <c r="E340" s="82">
        <v>32097</v>
      </c>
      <c r="F340" s="91">
        <v>40210</v>
      </c>
      <c r="G340" s="91">
        <v>40210</v>
      </c>
      <c r="H340" s="91"/>
      <c r="I340" s="103" t="s">
        <v>39</v>
      </c>
      <c r="J340" s="93">
        <v>15111</v>
      </c>
      <c r="K340" s="94" t="s">
        <v>14</v>
      </c>
      <c r="L340" s="92"/>
      <c r="M340" s="92"/>
      <c r="N340" s="59"/>
      <c r="O340" s="106" t="s">
        <v>45</v>
      </c>
      <c r="P340" s="113"/>
      <c r="Q340" s="92" t="s">
        <v>745</v>
      </c>
      <c r="R340" s="92"/>
      <c r="S340" s="92"/>
      <c r="T340" s="100"/>
      <c r="U340" s="101"/>
      <c r="V340" s="101"/>
      <c r="W340" s="104" t="s">
        <v>652</v>
      </c>
      <c r="X340" s="168" t="s">
        <v>700</v>
      </c>
      <c r="Y340" s="97" t="s">
        <v>683</v>
      </c>
      <c r="Z340" s="112"/>
      <c r="AA340" s="40"/>
    </row>
    <row r="341" spans="1:27" ht="18" customHeight="1">
      <c r="A341" s="87">
        <f>IF(I341="","",MAX($A$11:A340)+1)</f>
        <v>315</v>
      </c>
      <c r="B341" s="88">
        <v>25</v>
      </c>
      <c r="C341" s="98" t="s">
        <v>451</v>
      </c>
      <c r="E341" s="85">
        <v>32028</v>
      </c>
      <c r="F341" s="91">
        <v>41183</v>
      </c>
      <c r="G341" s="91">
        <v>41183</v>
      </c>
      <c r="H341" s="91">
        <v>43040</v>
      </c>
      <c r="I341" s="92" t="s">
        <v>12</v>
      </c>
      <c r="J341" s="93" t="s">
        <v>975</v>
      </c>
      <c r="K341" s="94" t="s">
        <v>14</v>
      </c>
      <c r="L341" s="92"/>
      <c r="M341" s="92"/>
      <c r="N341" s="59"/>
      <c r="O341" s="106" t="s">
        <v>15</v>
      </c>
      <c r="P341" s="82"/>
      <c r="Q341" s="88" t="s">
        <v>745</v>
      </c>
      <c r="R341" s="88"/>
      <c r="S341" s="92"/>
      <c r="T341" s="100"/>
      <c r="U341" s="101"/>
      <c r="V341" s="101"/>
      <c r="W341" s="104" t="s">
        <v>652</v>
      </c>
      <c r="X341" s="168" t="s">
        <v>700</v>
      </c>
      <c r="Y341" s="97" t="s">
        <v>1134</v>
      </c>
      <c r="Z341" s="327" t="s">
        <v>969</v>
      </c>
      <c r="AA341" s="40"/>
    </row>
    <row r="342" spans="1:27" ht="18" customHeight="1">
      <c r="A342" s="87">
        <f>IF(I342="","",MAX($A$11:A341)+1)</f>
        <v>316</v>
      </c>
      <c r="B342" s="88">
        <v>26</v>
      </c>
      <c r="C342" s="298" t="s">
        <v>452</v>
      </c>
      <c r="D342" s="85">
        <v>32491</v>
      </c>
      <c r="E342" s="90"/>
      <c r="F342" s="91">
        <v>41183</v>
      </c>
      <c r="G342" s="91">
        <v>41183</v>
      </c>
      <c r="H342" s="91"/>
      <c r="I342" s="92" t="s">
        <v>12</v>
      </c>
      <c r="J342" s="93">
        <v>15111</v>
      </c>
      <c r="K342" s="94" t="s">
        <v>14</v>
      </c>
      <c r="L342" s="92"/>
      <c r="M342" s="92"/>
      <c r="N342" s="59"/>
      <c r="O342" s="106" t="s">
        <v>45</v>
      </c>
      <c r="P342" s="82"/>
      <c r="Q342" s="88" t="s">
        <v>745</v>
      </c>
      <c r="R342" s="88"/>
      <c r="S342" s="92"/>
      <c r="T342" s="100"/>
      <c r="U342" s="101"/>
      <c r="V342" s="101"/>
      <c r="W342" s="104" t="s">
        <v>652</v>
      </c>
      <c r="X342" s="168" t="s">
        <v>700</v>
      </c>
      <c r="Y342" s="97" t="s">
        <v>1134</v>
      </c>
      <c r="Z342" s="112"/>
      <c r="AA342" s="40"/>
    </row>
    <row r="343" spans="1:27" s="41" customFormat="1" ht="18" customHeight="1">
      <c r="A343" s="87">
        <f>IF(I343="","",MAX($A$11:A342)+1)</f>
        <v>317</v>
      </c>
      <c r="B343" s="88">
        <v>27</v>
      </c>
      <c r="C343" s="102" t="s">
        <v>576</v>
      </c>
      <c r="D343" s="82"/>
      <c r="E343" s="82">
        <v>32345</v>
      </c>
      <c r="F343" s="91">
        <v>42005</v>
      </c>
      <c r="G343" s="91">
        <v>42005</v>
      </c>
      <c r="H343" s="91">
        <v>42339</v>
      </c>
      <c r="I343" s="92" t="s">
        <v>12</v>
      </c>
      <c r="J343" s="93" t="s">
        <v>975</v>
      </c>
      <c r="K343" s="94" t="s">
        <v>14</v>
      </c>
      <c r="L343" s="92"/>
      <c r="M343" s="92"/>
      <c r="N343" s="59"/>
      <c r="O343" s="106" t="s">
        <v>15</v>
      </c>
      <c r="P343" s="112" t="s">
        <v>939</v>
      </c>
      <c r="Q343" s="92" t="s">
        <v>745</v>
      </c>
      <c r="R343" s="92"/>
      <c r="S343" s="92"/>
      <c r="T343" s="100"/>
      <c r="U343" s="112"/>
      <c r="V343" s="112"/>
      <c r="W343" s="92" t="s">
        <v>662</v>
      </c>
      <c r="X343" s="168" t="s">
        <v>700</v>
      </c>
      <c r="Y343" s="97" t="s">
        <v>683</v>
      </c>
      <c r="Z343" s="112"/>
      <c r="AA343" s="40"/>
    </row>
    <row r="344" spans="1:27" ht="18" customHeight="1">
      <c r="A344" s="87">
        <f>IF(I344="","",MAX($A$11:A343)+1)</f>
        <v>318</v>
      </c>
      <c r="B344" s="88">
        <v>28</v>
      </c>
      <c r="C344" s="115" t="s">
        <v>436</v>
      </c>
      <c r="D344" s="85">
        <v>30030</v>
      </c>
      <c r="E344" s="90"/>
      <c r="F344" s="91" t="e">
        <v>#N/A</v>
      </c>
      <c r="G344" s="91">
        <v>38657</v>
      </c>
      <c r="H344" s="91" t="s">
        <v>869</v>
      </c>
      <c r="I344" s="92" t="s">
        <v>12</v>
      </c>
      <c r="J344" s="93" t="s">
        <v>975</v>
      </c>
      <c r="K344" s="94" t="s">
        <v>14</v>
      </c>
      <c r="L344" s="92"/>
      <c r="M344" s="92"/>
      <c r="N344" s="59"/>
      <c r="O344" s="92" t="s">
        <v>15</v>
      </c>
      <c r="P344" s="95"/>
      <c r="Q344" s="92" t="s">
        <v>745</v>
      </c>
      <c r="R344" s="143"/>
      <c r="S344" s="92"/>
      <c r="T344" s="92" t="s">
        <v>737</v>
      </c>
      <c r="U344" s="101" t="s">
        <v>818</v>
      </c>
      <c r="V344" s="101"/>
      <c r="W344" s="92" t="s">
        <v>422</v>
      </c>
      <c r="X344" s="168" t="s">
        <v>700</v>
      </c>
      <c r="Y344" s="97" t="s">
        <v>1133</v>
      </c>
      <c r="Z344" s="112"/>
      <c r="AA344" s="40"/>
    </row>
    <row r="345" spans="1:27" ht="18" customHeight="1">
      <c r="A345" s="87">
        <f>IF(I345="","",MAX($A$11:A344)+1)</f>
        <v>319</v>
      </c>
      <c r="B345" s="88">
        <v>29</v>
      </c>
      <c r="C345" s="102" t="s">
        <v>957</v>
      </c>
      <c r="D345" s="141"/>
      <c r="E345" s="85">
        <v>32894</v>
      </c>
      <c r="F345" s="91"/>
      <c r="G345" s="91">
        <v>42552</v>
      </c>
      <c r="H345" s="91"/>
      <c r="I345" s="143" t="s">
        <v>12</v>
      </c>
      <c r="J345" s="93">
        <v>15111</v>
      </c>
      <c r="K345" s="94" t="s">
        <v>14</v>
      </c>
      <c r="L345" s="92"/>
      <c r="M345" s="92"/>
      <c r="N345" s="59"/>
      <c r="O345" s="106" t="s">
        <v>45</v>
      </c>
      <c r="P345" s="95"/>
      <c r="Q345" s="95" t="s">
        <v>745</v>
      </c>
      <c r="R345" s="158"/>
      <c r="S345" s="92"/>
      <c r="T345" s="100"/>
      <c r="U345" s="92"/>
      <c r="V345" s="92"/>
      <c r="W345" s="92" t="s">
        <v>958</v>
      </c>
      <c r="X345" s="168" t="s">
        <v>700</v>
      </c>
      <c r="Y345" s="97" t="s">
        <v>1133</v>
      </c>
      <c r="Z345" s="112" t="s">
        <v>969</v>
      </c>
      <c r="AA345" s="40"/>
    </row>
    <row r="346" spans="1:27" ht="18" customHeight="1">
      <c r="A346" s="87">
        <f>IF(I346="","",MAX($A$11:A345)+1)</f>
        <v>320</v>
      </c>
      <c r="B346" s="88">
        <v>30</v>
      </c>
      <c r="C346" s="98" t="s">
        <v>1056</v>
      </c>
      <c r="D346" s="82">
        <v>33934</v>
      </c>
      <c r="E346" s="82"/>
      <c r="F346" s="91"/>
      <c r="G346" s="91">
        <v>42826</v>
      </c>
      <c r="H346" s="91">
        <v>43040</v>
      </c>
      <c r="I346" s="143" t="s">
        <v>39</v>
      </c>
      <c r="J346" s="93" t="s">
        <v>975</v>
      </c>
      <c r="K346" s="94" t="s">
        <v>14</v>
      </c>
      <c r="L346" s="92" t="s">
        <v>1123</v>
      </c>
      <c r="M346" s="92" t="s">
        <v>1123</v>
      </c>
      <c r="N346" s="59"/>
      <c r="O346" s="106" t="s">
        <v>15</v>
      </c>
      <c r="P346" s="95"/>
      <c r="Q346" s="95" t="s">
        <v>745</v>
      </c>
      <c r="R346" s="95"/>
      <c r="S346" s="92"/>
      <c r="T346" s="100"/>
      <c r="U346" s="101"/>
      <c r="V346" s="101"/>
      <c r="W346" s="92" t="s">
        <v>1016</v>
      </c>
      <c r="X346" s="168" t="s">
        <v>700</v>
      </c>
      <c r="Y346" s="97" t="s">
        <v>1134</v>
      </c>
      <c r="Z346" s="112"/>
      <c r="AA346" s="40"/>
    </row>
    <row r="347" spans="1:27" ht="18" customHeight="1">
      <c r="A347" s="87">
        <f>IF(I347="","",MAX($A$11:A346)+1)</f>
        <v>321</v>
      </c>
      <c r="B347" s="88">
        <v>31</v>
      </c>
      <c r="C347" s="98" t="s">
        <v>1121</v>
      </c>
      <c r="D347" s="82"/>
      <c r="E347" s="82">
        <v>34103</v>
      </c>
      <c r="F347" s="91"/>
      <c r="G347" s="91">
        <v>43475</v>
      </c>
      <c r="H347" s="91"/>
      <c r="I347" s="143" t="s">
        <v>12</v>
      </c>
      <c r="J347" s="93" t="s">
        <v>975</v>
      </c>
      <c r="K347" s="94" t="s">
        <v>14</v>
      </c>
      <c r="L347" s="92"/>
      <c r="M347" s="92"/>
      <c r="N347" s="59"/>
      <c r="O347" s="106" t="s">
        <v>15</v>
      </c>
      <c r="P347" s="95"/>
      <c r="Q347" s="95" t="s">
        <v>745</v>
      </c>
      <c r="R347" s="95"/>
      <c r="S347" s="92"/>
      <c r="T347" s="100"/>
      <c r="U347" s="101"/>
      <c r="V347" s="101"/>
      <c r="W347" s="92" t="s">
        <v>662</v>
      </c>
      <c r="X347" s="168" t="s">
        <v>700</v>
      </c>
      <c r="Y347" s="97" t="s">
        <v>1134</v>
      </c>
      <c r="Z347" s="112"/>
      <c r="AA347" s="40"/>
    </row>
    <row r="348" spans="1:27" ht="18" customHeight="1">
      <c r="A348" s="87">
        <f>IF(I348="","",MAX($A$11:A347)+1)</f>
        <v>322</v>
      </c>
      <c r="B348" s="88">
        <v>32</v>
      </c>
      <c r="C348" s="98" t="s">
        <v>1029</v>
      </c>
      <c r="D348" s="82">
        <v>32587</v>
      </c>
      <c r="E348" s="82"/>
      <c r="F348" s="91"/>
      <c r="G348" s="91">
        <v>43565</v>
      </c>
      <c r="H348" s="91"/>
      <c r="I348" s="143" t="s">
        <v>12</v>
      </c>
      <c r="J348" s="93">
        <v>15111</v>
      </c>
      <c r="K348" s="94" t="s">
        <v>14</v>
      </c>
      <c r="L348" s="92" t="s">
        <v>1283</v>
      </c>
      <c r="M348" s="92" t="s">
        <v>1283</v>
      </c>
      <c r="N348" s="59"/>
      <c r="O348" s="106" t="s">
        <v>45</v>
      </c>
      <c r="P348" s="95"/>
      <c r="Q348" s="95" t="s">
        <v>745</v>
      </c>
      <c r="R348" s="95"/>
      <c r="S348" s="92"/>
      <c r="T348" s="100"/>
      <c r="U348" s="101"/>
      <c r="V348" s="101"/>
      <c r="W348" s="104" t="s">
        <v>652</v>
      </c>
      <c r="X348" s="168" t="s">
        <v>700</v>
      </c>
      <c r="Y348" s="97" t="s">
        <v>683</v>
      </c>
      <c r="Z348" s="112"/>
      <c r="AA348" s="40"/>
    </row>
    <row r="349" spans="1:27" ht="18" customHeight="1">
      <c r="A349" s="87">
        <f>IF(I349="","",MAX($A$11:A348)+1)</f>
        <v>323</v>
      </c>
      <c r="B349" s="88">
        <v>33</v>
      </c>
      <c r="C349" s="305" t="s">
        <v>505</v>
      </c>
      <c r="D349" s="236">
        <v>29639</v>
      </c>
      <c r="E349" s="236"/>
      <c r="F349" s="310">
        <v>41214</v>
      </c>
      <c r="G349" s="91">
        <v>41214</v>
      </c>
      <c r="H349" s="91">
        <v>43831</v>
      </c>
      <c r="I349" s="92" t="s">
        <v>12</v>
      </c>
      <c r="J349" s="93" t="s">
        <v>975</v>
      </c>
      <c r="K349" s="94" t="s">
        <v>14</v>
      </c>
      <c r="L349" s="92"/>
      <c r="M349" s="92"/>
      <c r="N349" s="92"/>
      <c r="O349" s="106" t="s">
        <v>15</v>
      </c>
      <c r="P349" s="95" t="s">
        <v>943</v>
      </c>
      <c r="Q349" s="92" t="s">
        <v>16</v>
      </c>
      <c r="R349" s="39"/>
      <c r="S349" s="92"/>
      <c r="T349" s="92"/>
      <c r="U349" s="100"/>
      <c r="V349" s="101"/>
      <c r="W349" s="92" t="s">
        <v>1171</v>
      </c>
      <c r="X349" s="168" t="s">
        <v>700</v>
      </c>
      <c r="Y349" s="97" t="s">
        <v>1133</v>
      </c>
      <c r="Z349" s="112"/>
      <c r="AA349" s="40"/>
    </row>
    <row r="350" spans="1:27" ht="18" customHeight="1">
      <c r="A350" s="87">
        <f>IF(I350="","",MAX($A$11:A349)+1)</f>
        <v>324</v>
      </c>
      <c r="B350" s="88">
        <v>34</v>
      </c>
      <c r="C350" s="102" t="s">
        <v>987</v>
      </c>
      <c r="D350" s="141">
        <v>32527</v>
      </c>
      <c r="E350" s="85"/>
      <c r="F350" s="91"/>
      <c r="G350" s="91">
        <v>42705</v>
      </c>
      <c r="H350" s="91">
        <v>43040</v>
      </c>
      <c r="I350" s="143" t="s">
        <v>12</v>
      </c>
      <c r="J350" s="93" t="s">
        <v>975</v>
      </c>
      <c r="K350" s="94" t="s">
        <v>14</v>
      </c>
      <c r="L350" s="92"/>
      <c r="M350" s="92"/>
      <c r="N350" s="59"/>
      <c r="O350" s="106" t="s">
        <v>15</v>
      </c>
      <c r="P350" s="95"/>
      <c r="Q350" s="95" t="s">
        <v>745</v>
      </c>
      <c r="R350" s="158"/>
      <c r="S350" s="92"/>
      <c r="T350" s="100"/>
      <c r="U350" s="92"/>
      <c r="V350" s="92"/>
      <c r="W350" s="92" t="s">
        <v>1173</v>
      </c>
      <c r="X350" s="168" t="s">
        <v>700</v>
      </c>
      <c r="Y350" s="97" t="s">
        <v>1133</v>
      </c>
      <c r="Z350" s="112" t="s">
        <v>969</v>
      </c>
      <c r="AA350" s="40"/>
    </row>
    <row r="351" spans="1:27" ht="18" customHeight="1">
      <c r="A351" s="87">
        <f>IF(I351="","",MAX($A$11:A350)+1)</f>
        <v>325</v>
      </c>
      <c r="B351" s="88">
        <v>35</v>
      </c>
      <c r="C351" s="98" t="s">
        <v>397</v>
      </c>
      <c r="D351" s="82"/>
      <c r="E351" s="82">
        <v>30287</v>
      </c>
      <c r="F351" s="91">
        <v>38718</v>
      </c>
      <c r="G351" s="91">
        <v>38718</v>
      </c>
      <c r="H351" s="91">
        <v>42339</v>
      </c>
      <c r="I351" s="92" t="s">
        <v>12</v>
      </c>
      <c r="J351" s="93">
        <v>1003</v>
      </c>
      <c r="K351" s="94"/>
      <c r="L351" s="92"/>
      <c r="M351" s="92"/>
      <c r="N351" s="59"/>
      <c r="O351" s="106" t="s">
        <v>15</v>
      </c>
      <c r="P351" s="95"/>
      <c r="Q351" s="95" t="s">
        <v>745</v>
      </c>
      <c r="R351" s="95"/>
      <c r="S351" s="92"/>
      <c r="T351" s="100"/>
      <c r="U351" s="101"/>
      <c r="V351" s="101"/>
      <c r="W351" s="92"/>
      <c r="X351" s="168" t="s">
        <v>700</v>
      </c>
      <c r="Y351" s="97" t="s">
        <v>1134</v>
      </c>
      <c r="Z351" s="112"/>
      <c r="AA351" s="40"/>
    </row>
    <row r="352" spans="1:27" s="43" customFormat="1" ht="18" customHeight="1">
      <c r="A352" s="87">
        <f>IF(I352="","",MAX($A$11:A351)+1)</f>
        <v>326</v>
      </c>
      <c r="B352" s="88">
        <v>36</v>
      </c>
      <c r="C352" s="224" t="s">
        <v>1270</v>
      </c>
      <c r="D352" s="221">
        <v>31436</v>
      </c>
      <c r="E352" s="221"/>
      <c r="F352" s="130"/>
      <c r="G352" s="130">
        <v>44044</v>
      </c>
      <c r="H352" s="130"/>
      <c r="I352" s="92" t="s">
        <v>12</v>
      </c>
      <c r="J352" s="93">
        <v>15111</v>
      </c>
      <c r="K352" s="142" t="s">
        <v>14</v>
      </c>
      <c r="L352" s="143"/>
      <c r="M352" s="143"/>
      <c r="N352" s="225"/>
      <c r="O352" s="144" t="s">
        <v>45</v>
      </c>
      <c r="P352" s="158"/>
      <c r="Q352" s="95" t="s">
        <v>745</v>
      </c>
      <c r="R352" s="158"/>
      <c r="S352" s="143"/>
      <c r="T352" s="127"/>
      <c r="U352" s="145"/>
      <c r="V352" s="145"/>
      <c r="W352" s="143" t="s">
        <v>1271</v>
      </c>
      <c r="X352" s="168" t="s">
        <v>700</v>
      </c>
      <c r="Y352" s="126"/>
      <c r="Z352" s="327"/>
      <c r="AA352" s="326"/>
    </row>
    <row r="353" spans="1:27" ht="18" customHeight="1">
      <c r="A353" s="87">
        <f>IF(I353="","",MAX($A$11:A352)+1)</f>
      </c>
      <c r="B353" s="181">
        <v>16</v>
      </c>
      <c r="C353" s="209" t="s">
        <v>977</v>
      </c>
      <c r="D353" s="210"/>
      <c r="E353" s="211"/>
      <c r="F353" s="91"/>
      <c r="G353" s="185"/>
      <c r="H353" s="185"/>
      <c r="I353" s="195"/>
      <c r="J353" s="187"/>
      <c r="K353" s="188"/>
      <c r="L353" s="186"/>
      <c r="M353" s="186"/>
      <c r="N353" s="189"/>
      <c r="O353" s="201"/>
      <c r="P353" s="201"/>
      <c r="Q353" s="201"/>
      <c r="R353" s="201"/>
      <c r="S353" s="186"/>
      <c r="T353" s="197"/>
      <c r="U353" s="198"/>
      <c r="V353" s="198"/>
      <c r="W353" s="186"/>
      <c r="X353" s="191"/>
      <c r="Y353" s="192"/>
      <c r="Z353" s="244"/>
      <c r="AA353" s="40"/>
    </row>
    <row r="354" spans="1:26" s="40" customFormat="1" ht="18" customHeight="1">
      <c r="A354" s="87">
        <f>IF(I354="","",MAX($A$11:A353)+1)</f>
        <v>327</v>
      </c>
      <c r="B354" s="88">
        <v>1</v>
      </c>
      <c r="C354" s="146" t="s">
        <v>273</v>
      </c>
      <c r="D354" s="85">
        <v>26910</v>
      </c>
      <c r="E354" s="117"/>
      <c r="F354" s="91">
        <v>35186</v>
      </c>
      <c r="G354" s="91">
        <v>35186</v>
      </c>
      <c r="H354" s="91" t="s">
        <v>878</v>
      </c>
      <c r="I354" s="92" t="s">
        <v>12</v>
      </c>
      <c r="J354" s="93" t="s">
        <v>973</v>
      </c>
      <c r="K354" s="94" t="s">
        <v>14</v>
      </c>
      <c r="L354" s="6" t="s">
        <v>455</v>
      </c>
      <c r="M354" s="6" t="s">
        <v>1276</v>
      </c>
      <c r="N354" s="59" t="s">
        <v>749</v>
      </c>
      <c r="O354" s="92" t="s">
        <v>15</v>
      </c>
      <c r="P354" s="92" t="s">
        <v>940</v>
      </c>
      <c r="Q354" s="96" t="s">
        <v>558</v>
      </c>
      <c r="R354" s="96">
        <v>2014</v>
      </c>
      <c r="S354" s="92"/>
      <c r="T354" s="100"/>
      <c r="U354" s="101"/>
      <c r="V354" s="101"/>
      <c r="W354" s="92" t="s">
        <v>94</v>
      </c>
      <c r="X354" s="168" t="s">
        <v>698</v>
      </c>
      <c r="Y354" s="97" t="s">
        <v>1132</v>
      </c>
      <c r="Z354" s="112"/>
    </row>
    <row r="355" spans="1:27" ht="18" customHeight="1">
      <c r="A355" s="87">
        <f>IF(I355="","",MAX($A$11:A354)+1)</f>
        <v>328</v>
      </c>
      <c r="B355" s="88">
        <v>2</v>
      </c>
      <c r="C355" s="102" t="s">
        <v>461</v>
      </c>
      <c r="D355" s="85">
        <v>26474</v>
      </c>
      <c r="E355" s="90"/>
      <c r="F355" s="91">
        <v>37987</v>
      </c>
      <c r="G355" s="91">
        <v>37987</v>
      </c>
      <c r="H355" s="91" t="s">
        <v>901</v>
      </c>
      <c r="I355" s="92" t="s">
        <v>12</v>
      </c>
      <c r="J355" s="93">
        <v>13095</v>
      </c>
      <c r="K355" s="94"/>
      <c r="L355" s="143" t="s">
        <v>1018</v>
      </c>
      <c r="M355" s="92"/>
      <c r="N355" s="59" t="s">
        <v>747</v>
      </c>
      <c r="O355" s="92" t="s">
        <v>15</v>
      </c>
      <c r="P355" s="113"/>
      <c r="Q355" s="92" t="s">
        <v>745</v>
      </c>
      <c r="R355" s="92"/>
      <c r="S355" s="92"/>
      <c r="T355" s="100"/>
      <c r="U355" s="101"/>
      <c r="V355" s="101"/>
      <c r="W355" s="92"/>
      <c r="X355" s="168"/>
      <c r="Y355" s="97"/>
      <c r="Z355" s="112"/>
      <c r="AA355" s="40"/>
    </row>
    <row r="356" spans="1:27" ht="18" customHeight="1">
      <c r="A356" s="87">
        <f>IF(I356="","",MAX($A$11:A355)+1)</f>
        <v>329</v>
      </c>
      <c r="B356" s="88">
        <v>3</v>
      </c>
      <c r="C356" s="137" t="s">
        <v>466</v>
      </c>
      <c r="D356" s="82"/>
      <c r="E356" s="82">
        <v>27554</v>
      </c>
      <c r="F356" s="91">
        <v>34973</v>
      </c>
      <c r="G356" s="91">
        <v>38913</v>
      </c>
      <c r="H356" s="91">
        <v>38384</v>
      </c>
      <c r="I356" s="92" t="s">
        <v>12</v>
      </c>
      <c r="J356" s="93" t="s">
        <v>974</v>
      </c>
      <c r="K356" s="94" t="s">
        <v>14</v>
      </c>
      <c r="L356" s="92" t="s">
        <v>1018</v>
      </c>
      <c r="M356" s="92"/>
      <c r="N356" s="59">
        <v>42130</v>
      </c>
      <c r="O356" s="92" t="s">
        <v>15</v>
      </c>
      <c r="P356" s="85" t="s">
        <v>940</v>
      </c>
      <c r="Q356" s="92" t="s">
        <v>16</v>
      </c>
      <c r="R356" s="92">
        <v>2015</v>
      </c>
      <c r="S356" s="92"/>
      <c r="T356" s="100"/>
      <c r="U356" s="101"/>
      <c r="V356" s="101"/>
      <c r="W356" s="92" t="s">
        <v>663</v>
      </c>
      <c r="X356" s="168" t="s">
        <v>703</v>
      </c>
      <c r="Y356" s="97"/>
      <c r="Z356" s="112"/>
      <c r="AA356" s="40"/>
    </row>
    <row r="357" spans="1:27" s="43" customFormat="1" ht="18" customHeight="1">
      <c r="A357" s="87">
        <f>IF(I357="","",MAX($A$11:A356)+1)</f>
        <v>330</v>
      </c>
      <c r="B357" s="88">
        <v>4</v>
      </c>
      <c r="C357" s="137" t="s">
        <v>467</v>
      </c>
      <c r="D357" s="82"/>
      <c r="E357" s="82">
        <v>27940</v>
      </c>
      <c r="F357" s="91">
        <v>36039</v>
      </c>
      <c r="G357" s="91">
        <v>39995</v>
      </c>
      <c r="H357" s="91">
        <v>36039</v>
      </c>
      <c r="I357" s="92" t="s">
        <v>12</v>
      </c>
      <c r="J357" s="93" t="s">
        <v>975</v>
      </c>
      <c r="K357" s="94" t="s">
        <v>14</v>
      </c>
      <c r="L357" s="143" t="s">
        <v>1019</v>
      </c>
      <c r="M357" s="92"/>
      <c r="N357" s="59">
        <v>42130</v>
      </c>
      <c r="O357" s="92" t="s">
        <v>15</v>
      </c>
      <c r="P357" s="112" t="s">
        <v>940</v>
      </c>
      <c r="Q357" s="92" t="s">
        <v>16</v>
      </c>
      <c r="R357" s="92"/>
      <c r="S357" s="92" t="s">
        <v>737</v>
      </c>
      <c r="T357" s="97"/>
      <c r="U357" s="101" t="s">
        <v>820</v>
      </c>
      <c r="V357" s="101"/>
      <c r="W357" s="92" t="s">
        <v>663</v>
      </c>
      <c r="X357" s="168" t="s">
        <v>703</v>
      </c>
      <c r="Y357" s="97"/>
      <c r="Z357" s="112"/>
      <c r="AA357" s="40"/>
    </row>
    <row r="358" spans="1:27" ht="18" customHeight="1">
      <c r="A358" s="87">
        <f>IF(I358="","",MAX($A$11:A357)+1)</f>
        <v>331</v>
      </c>
      <c r="B358" s="88">
        <v>5</v>
      </c>
      <c r="C358" s="102" t="s">
        <v>462</v>
      </c>
      <c r="D358" s="82"/>
      <c r="E358" s="82">
        <v>30520</v>
      </c>
      <c r="F358" s="91">
        <v>38718</v>
      </c>
      <c r="G358" s="91">
        <v>38718</v>
      </c>
      <c r="H358" s="91">
        <v>39995</v>
      </c>
      <c r="I358" s="92" t="s">
        <v>12</v>
      </c>
      <c r="J358" s="121" t="s">
        <v>974</v>
      </c>
      <c r="K358" s="94" t="s">
        <v>14</v>
      </c>
      <c r="L358" s="92"/>
      <c r="M358" s="92"/>
      <c r="N358" s="59"/>
      <c r="O358" s="92" t="s">
        <v>15</v>
      </c>
      <c r="P358" s="112" t="s">
        <v>940</v>
      </c>
      <c r="Q358" s="92" t="s">
        <v>16</v>
      </c>
      <c r="R358" s="92">
        <v>2015</v>
      </c>
      <c r="S358" s="92"/>
      <c r="T358" s="100"/>
      <c r="U358" s="101"/>
      <c r="V358" s="101"/>
      <c r="W358" s="92" t="s">
        <v>663</v>
      </c>
      <c r="X358" s="168" t="s">
        <v>703</v>
      </c>
      <c r="Y358" s="97"/>
      <c r="Z358" s="112"/>
      <c r="AA358" s="40"/>
    </row>
    <row r="359" spans="1:27" s="43" customFormat="1" ht="18" customHeight="1">
      <c r="A359" s="87">
        <f>IF(I359="","",MAX($A$11:A358)+1)</f>
        <v>332</v>
      </c>
      <c r="B359" s="88">
        <v>6</v>
      </c>
      <c r="C359" s="301" t="s">
        <v>468</v>
      </c>
      <c r="D359" s="82"/>
      <c r="E359" s="82">
        <v>29481</v>
      </c>
      <c r="F359" s="91">
        <v>37681</v>
      </c>
      <c r="G359" s="91">
        <v>37681</v>
      </c>
      <c r="H359" s="91">
        <v>40544</v>
      </c>
      <c r="I359" s="92" t="s">
        <v>12</v>
      </c>
      <c r="J359" s="93" t="s">
        <v>975</v>
      </c>
      <c r="K359" s="94" t="s">
        <v>14</v>
      </c>
      <c r="L359" s="92"/>
      <c r="M359" s="92"/>
      <c r="N359" s="59"/>
      <c r="O359" s="92" t="s">
        <v>15</v>
      </c>
      <c r="P359" s="112" t="s">
        <v>940</v>
      </c>
      <c r="Q359" s="92" t="s">
        <v>16</v>
      </c>
      <c r="R359" s="92"/>
      <c r="S359" s="92" t="s">
        <v>737</v>
      </c>
      <c r="T359" s="100"/>
      <c r="U359" s="101" t="s">
        <v>820</v>
      </c>
      <c r="V359" s="101"/>
      <c r="W359" s="104" t="s">
        <v>663</v>
      </c>
      <c r="X359" s="168" t="s">
        <v>703</v>
      </c>
      <c r="Y359" s="97"/>
      <c r="Z359" s="112"/>
      <c r="AA359" s="40"/>
    </row>
    <row r="360" spans="1:27" ht="18" customHeight="1">
      <c r="A360" s="87">
        <f>IF(I360="","",MAX($A$11:A359)+1)</f>
        <v>333</v>
      </c>
      <c r="B360" s="88">
        <v>7</v>
      </c>
      <c r="C360" s="105" t="s">
        <v>474</v>
      </c>
      <c r="D360" s="82"/>
      <c r="E360" s="82">
        <v>31365</v>
      </c>
      <c r="F360" s="91" t="e">
        <v>#N/A</v>
      </c>
      <c r="G360" s="91">
        <v>39661</v>
      </c>
      <c r="H360" s="91">
        <v>40360</v>
      </c>
      <c r="I360" s="92" t="s">
        <v>12</v>
      </c>
      <c r="J360" s="121" t="s">
        <v>974</v>
      </c>
      <c r="K360" s="94" t="s">
        <v>14</v>
      </c>
      <c r="L360" s="92"/>
      <c r="M360" s="92"/>
      <c r="N360" s="59"/>
      <c r="O360" s="92" t="s">
        <v>15</v>
      </c>
      <c r="P360" s="88" t="s">
        <v>940</v>
      </c>
      <c r="Q360" s="92" t="s">
        <v>16</v>
      </c>
      <c r="R360" s="92">
        <v>2014</v>
      </c>
      <c r="S360" s="92"/>
      <c r="T360" s="100"/>
      <c r="U360" s="101"/>
      <c r="V360" s="101"/>
      <c r="W360" s="92" t="s">
        <v>663</v>
      </c>
      <c r="X360" s="168" t="s">
        <v>703</v>
      </c>
      <c r="Y360" s="97"/>
      <c r="Z360" s="112"/>
      <c r="AA360" s="40"/>
    </row>
    <row r="361" spans="1:27" ht="18" customHeight="1">
      <c r="A361" s="87">
        <f>IF(I361="","",MAX($A$11:A360)+1)</f>
        <v>334</v>
      </c>
      <c r="B361" s="88">
        <v>8</v>
      </c>
      <c r="C361" s="102" t="s">
        <v>477</v>
      </c>
      <c r="D361" s="85">
        <v>28733</v>
      </c>
      <c r="E361" s="90"/>
      <c r="F361" s="91">
        <v>37347</v>
      </c>
      <c r="G361" s="91">
        <v>37347</v>
      </c>
      <c r="H361" s="91"/>
      <c r="I361" s="92" t="s">
        <v>12</v>
      </c>
      <c r="J361" s="93">
        <v>15111</v>
      </c>
      <c r="K361" s="94" t="s">
        <v>14</v>
      </c>
      <c r="L361" s="92"/>
      <c r="M361" s="92"/>
      <c r="N361" s="59"/>
      <c r="O361" s="108" t="s">
        <v>45</v>
      </c>
      <c r="P361" s="95"/>
      <c r="Q361" s="95" t="s">
        <v>745</v>
      </c>
      <c r="R361" s="95"/>
      <c r="S361" s="92"/>
      <c r="T361" s="100"/>
      <c r="U361" s="101"/>
      <c r="V361" s="101"/>
      <c r="W361" s="92" t="s">
        <v>663</v>
      </c>
      <c r="X361" s="168" t="s">
        <v>703</v>
      </c>
      <c r="Y361" s="97"/>
      <c r="Z361" s="112"/>
      <c r="AA361" s="40"/>
    </row>
    <row r="362" spans="1:27" ht="18" customHeight="1">
      <c r="A362" s="87">
        <f>IF(I362="","",MAX($A$11:A361)+1)</f>
        <v>335</v>
      </c>
      <c r="B362" s="88">
        <v>9</v>
      </c>
      <c r="C362" s="137" t="s">
        <v>1113</v>
      </c>
      <c r="D362" s="82"/>
      <c r="E362" s="221">
        <v>32946</v>
      </c>
      <c r="F362" s="91"/>
      <c r="G362" s="91">
        <v>43221</v>
      </c>
      <c r="H362" s="91"/>
      <c r="I362" s="92" t="s">
        <v>12</v>
      </c>
      <c r="J362" s="93" t="s">
        <v>975</v>
      </c>
      <c r="K362" s="94" t="s">
        <v>14</v>
      </c>
      <c r="L362" s="92"/>
      <c r="M362" s="92"/>
      <c r="N362" s="59"/>
      <c r="O362" s="92" t="s">
        <v>15</v>
      </c>
      <c r="P362" s="97"/>
      <c r="Q362" s="92" t="s">
        <v>745</v>
      </c>
      <c r="R362" s="92"/>
      <c r="S362" s="92"/>
      <c r="T362" s="100"/>
      <c r="U362" s="101"/>
      <c r="V362" s="101"/>
      <c r="W362" s="92"/>
      <c r="X362" s="168" t="s">
        <v>703</v>
      </c>
      <c r="Y362" s="97"/>
      <c r="Z362" s="112"/>
      <c r="AA362" s="40"/>
    </row>
    <row r="363" spans="1:27" ht="18" customHeight="1">
      <c r="A363" s="87">
        <f>IF(I363="","",MAX($A$11:A362)+1)</f>
        <v>336</v>
      </c>
      <c r="B363" s="88">
        <v>10</v>
      </c>
      <c r="C363" s="102" t="s">
        <v>470</v>
      </c>
      <c r="D363" s="82"/>
      <c r="E363" s="82">
        <v>30875</v>
      </c>
      <c r="F363" s="91">
        <v>38961</v>
      </c>
      <c r="G363" s="91">
        <v>38961</v>
      </c>
      <c r="H363" s="91" t="s">
        <v>860</v>
      </c>
      <c r="I363" s="103" t="s">
        <v>206</v>
      </c>
      <c r="J363" s="93" t="s">
        <v>974</v>
      </c>
      <c r="K363" s="94" t="s">
        <v>14</v>
      </c>
      <c r="L363" s="92" t="s">
        <v>1018</v>
      </c>
      <c r="M363" s="92"/>
      <c r="N363" s="59"/>
      <c r="O363" s="92" t="s">
        <v>15</v>
      </c>
      <c r="P363" s="112"/>
      <c r="Q363" s="92" t="s">
        <v>745</v>
      </c>
      <c r="R363" s="92"/>
      <c r="S363" s="92"/>
      <c r="T363" s="100"/>
      <c r="U363" s="101"/>
      <c r="V363" s="101"/>
      <c r="W363" s="104" t="s">
        <v>665</v>
      </c>
      <c r="X363" s="168" t="s">
        <v>703</v>
      </c>
      <c r="Y363" s="97"/>
      <c r="Z363" s="112"/>
      <c r="AA363" s="40"/>
    </row>
    <row r="364" spans="1:27" ht="18" customHeight="1">
      <c r="A364" s="87">
        <f>IF(I364="","",MAX($A$11:A363)+1)</f>
        <v>337</v>
      </c>
      <c r="B364" s="88">
        <v>11</v>
      </c>
      <c r="C364" s="102" t="s">
        <v>469</v>
      </c>
      <c r="D364" s="82"/>
      <c r="E364" s="82">
        <v>30540</v>
      </c>
      <c r="F364" s="91">
        <v>38961</v>
      </c>
      <c r="G364" s="91">
        <v>38961</v>
      </c>
      <c r="H364" s="91" t="s">
        <v>860</v>
      </c>
      <c r="I364" s="92" t="s">
        <v>12</v>
      </c>
      <c r="J364" s="93" t="s">
        <v>974</v>
      </c>
      <c r="K364" s="94" t="s">
        <v>14</v>
      </c>
      <c r="L364" s="92"/>
      <c r="M364" s="92"/>
      <c r="N364" s="59"/>
      <c r="O364" s="92" t="s">
        <v>15</v>
      </c>
      <c r="P364" s="112"/>
      <c r="Q364" s="92" t="s">
        <v>745</v>
      </c>
      <c r="R364" s="92"/>
      <c r="S364" s="92"/>
      <c r="T364" s="100"/>
      <c r="U364" s="101"/>
      <c r="V364" s="101"/>
      <c r="W364" s="104" t="s">
        <v>665</v>
      </c>
      <c r="X364" s="168" t="s">
        <v>703</v>
      </c>
      <c r="Y364" s="97"/>
      <c r="Z364" s="112"/>
      <c r="AA364" s="40"/>
    </row>
    <row r="365" spans="1:27" ht="18" customHeight="1">
      <c r="A365" s="87">
        <f>IF(I365="","",MAX($A$11:A364)+1)</f>
        <v>338</v>
      </c>
      <c r="B365" s="88">
        <v>12</v>
      </c>
      <c r="C365" s="102" t="s">
        <v>1050</v>
      </c>
      <c r="D365" s="82"/>
      <c r="E365" s="82">
        <v>31411</v>
      </c>
      <c r="F365" s="91"/>
      <c r="G365" s="91">
        <v>43031</v>
      </c>
      <c r="H365" s="91">
        <v>40909</v>
      </c>
      <c r="I365" s="103" t="s">
        <v>12</v>
      </c>
      <c r="J365" s="93" t="s">
        <v>975</v>
      </c>
      <c r="K365" s="94" t="s">
        <v>14</v>
      </c>
      <c r="L365" s="92"/>
      <c r="M365" s="92"/>
      <c r="N365" s="59"/>
      <c r="O365" s="92" t="s">
        <v>15</v>
      </c>
      <c r="P365" s="112"/>
      <c r="Q365" s="92" t="s">
        <v>745</v>
      </c>
      <c r="R365" s="92"/>
      <c r="S365" s="92"/>
      <c r="T365" s="100"/>
      <c r="U365" s="101"/>
      <c r="V365" s="101"/>
      <c r="W365" s="104" t="s">
        <v>1051</v>
      </c>
      <c r="X365" s="168" t="s">
        <v>703</v>
      </c>
      <c r="Y365" s="97"/>
      <c r="Z365" s="112"/>
      <c r="AA365" s="40"/>
    </row>
    <row r="366" spans="1:27" ht="18" customHeight="1">
      <c r="A366" s="87">
        <f>IF(I366="","",MAX($A$11:A365)+1)</f>
        <v>339</v>
      </c>
      <c r="B366" s="88">
        <v>13</v>
      </c>
      <c r="C366" s="102" t="s">
        <v>478</v>
      </c>
      <c r="D366" s="82"/>
      <c r="E366" s="82">
        <v>31382</v>
      </c>
      <c r="F366" s="91">
        <v>38869</v>
      </c>
      <c r="G366" s="91">
        <v>38869</v>
      </c>
      <c r="H366" s="91"/>
      <c r="I366" s="92" t="s">
        <v>12</v>
      </c>
      <c r="J366" s="93">
        <v>1003</v>
      </c>
      <c r="K366" s="94"/>
      <c r="L366" s="92"/>
      <c r="M366" s="92"/>
      <c r="N366" s="59"/>
      <c r="O366" s="106" t="s">
        <v>45</v>
      </c>
      <c r="P366" s="113"/>
      <c r="Q366" s="92" t="s">
        <v>31</v>
      </c>
      <c r="R366" s="92"/>
      <c r="S366" s="92"/>
      <c r="T366" s="100"/>
      <c r="U366" s="101"/>
      <c r="V366" s="101"/>
      <c r="W366" s="92"/>
      <c r="X366" s="168"/>
      <c r="Y366" s="97"/>
      <c r="Z366" s="112"/>
      <c r="AA366" s="40"/>
    </row>
    <row r="367" spans="1:27" ht="18" customHeight="1">
      <c r="A367" s="87">
        <f>IF(I367="","",MAX($A$11:A366)+1)</f>
        <v>340</v>
      </c>
      <c r="B367" s="88">
        <v>14</v>
      </c>
      <c r="C367" s="102" t="s">
        <v>480</v>
      </c>
      <c r="D367" s="82"/>
      <c r="E367" s="82">
        <v>28943</v>
      </c>
      <c r="F367" s="91"/>
      <c r="G367" s="91">
        <v>40087</v>
      </c>
      <c r="H367" s="91"/>
      <c r="I367" s="92" t="s">
        <v>12</v>
      </c>
      <c r="J367" s="93">
        <v>13095</v>
      </c>
      <c r="K367" s="94"/>
      <c r="L367" s="92"/>
      <c r="M367" s="92"/>
      <c r="N367" s="59"/>
      <c r="O367" s="106" t="s">
        <v>45</v>
      </c>
      <c r="P367" s="95"/>
      <c r="Q367" s="92" t="s">
        <v>745</v>
      </c>
      <c r="R367" s="92"/>
      <c r="S367" s="92"/>
      <c r="T367" s="100"/>
      <c r="U367" s="101"/>
      <c r="V367" s="101"/>
      <c r="W367" s="92"/>
      <c r="X367" s="168"/>
      <c r="Y367" s="97"/>
      <c r="Z367" s="112"/>
      <c r="AA367" s="40"/>
    </row>
    <row r="368" spans="1:27" ht="18" customHeight="1">
      <c r="A368" s="87">
        <f>IF(I368="","",MAX($A$11:A367)+1)</f>
        <v>341</v>
      </c>
      <c r="B368" s="88">
        <v>15</v>
      </c>
      <c r="C368" s="98" t="s">
        <v>481</v>
      </c>
      <c r="D368" s="82">
        <v>30425</v>
      </c>
      <c r="E368" s="90"/>
      <c r="F368" s="91"/>
      <c r="G368" s="91">
        <v>40452</v>
      </c>
      <c r="H368" s="91"/>
      <c r="I368" s="103" t="s">
        <v>206</v>
      </c>
      <c r="J368" s="93">
        <v>13095</v>
      </c>
      <c r="K368" s="94"/>
      <c r="L368" s="92"/>
      <c r="M368" s="92"/>
      <c r="N368" s="59"/>
      <c r="O368" s="106" t="s">
        <v>45</v>
      </c>
      <c r="P368" s="95"/>
      <c r="Q368" s="92" t="s">
        <v>31</v>
      </c>
      <c r="R368" s="92"/>
      <c r="S368" s="92"/>
      <c r="T368" s="100"/>
      <c r="U368" s="101"/>
      <c r="V368" s="101"/>
      <c r="W368" s="92"/>
      <c r="X368" s="168"/>
      <c r="Y368" s="97"/>
      <c r="Z368" s="112"/>
      <c r="AA368" s="40"/>
    </row>
    <row r="369" spans="1:27" ht="18" customHeight="1">
      <c r="A369" s="87">
        <f>IF(I369="","",MAX($A$11:A368)+1)</f>
        <v>342</v>
      </c>
      <c r="B369" s="88">
        <v>16</v>
      </c>
      <c r="C369" s="98" t="s">
        <v>150</v>
      </c>
      <c r="D369" s="84">
        <v>31144</v>
      </c>
      <c r="E369" s="90"/>
      <c r="F369" s="91">
        <v>41183</v>
      </c>
      <c r="G369" s="91">
        <v>41183</v>
      </c>
      <c r="H369" s="91"/>
      <c r="I369" s="92" t="s">
        <v>12</v>
      </c>
      <c r="J369" s="93">
        <v>1003</v>
      </c>
      <c r="K369" s="94"/>
      <c r="L369" s="92"/>
      <c r="M369" s="92"/>
      <c r="N369" s="59"/>
      <c r="O369" s="106" t="s">
        <v>45</v>
      </c>
      <c r="P369" s="95"/>
      <c r="Q369" s="92" t="s">
        <v>31</v>
      </c>
      <c r="R369" s="92"/>
      <c r="S369" s="92"/>
      <c r="T369" s="100"/>
      <c r="U369" s="101"/>
      <c r="V369" s="101"/>
      <c r="W369" s="92"/>
      <c r="X369" s="168"/>
      <c r="Y369" s="97"/>
      <c r="Z369" s="112"/>
      <c r="AA369" s="40"/>
    </row>
    <row r="370" spans="1:27" ht="18" customHeight="1">
      <c r="A370" s="87">
        <f>IF(I370="","",MAX($A$11:A369)+1)</f>
        <v>343</v>
      </c>
      <c r="B370" s="88">
        <v>17</v>
      </c>
      <c r="C370" s="102" t="s">
        <v>479</v>
      </c>
      <c r="D370" s="85">
        <v>30554</v>
      </c>
      <c r="E370" s="90"/>
      <c r="F370" s="91"/>
      <c r="G370" s="91">
        <v>39814</v>
      </c>
      <c r="H370" s="91"/>
      <c r="I370" s="92" t="s">
        <v>12</v>
      </c>
      <c r="J370" s="93">
        <v>13095</v>
      </c>
      <c r="K370" s="94"/>
      <c r="L370" s="92"/>
      <c r="M370" s="92"/>
      <c r="N370" s="59"/>
      <c r="O370" s="106" t="s">
        <v>45</v>
      </c>
      <c r="P370" s="113"/>
      <c r="Q370" s="88" t="s">
        <v>31</v>
      </c>
      <c r="R370" s="88"/>
      <c r="S370" s="92"/>
      <c r="T370" s="100"/>
      <c r="U370" s="101"/>
      <c r="V370" s="101"/>
      <c r="W370" s="92"/>
      <c r="X370" s="168"/>
      <c r="Y370" s="97"/>
      <c r="Z370" s="112"/>
      <c r="AA370" s="40"/>
    </row>
    <row r="371" spans="1:27" ht="18" customHeight="1">
      <c r="A371" s="87">
        <f>IF(I371="","",MAX($A$11:A370)+1)</f>
        <v>344</v>
      </c>
      <c r="B371" s="88">
        <v>18</v>
      </c>
      <c r="C371" s="105" t="s">
        <v>149</v>
      </c>
      <c r="D371" s="82"/>
      <c r="E371" s="82">
        <v>28296</v>
      </c>
      <c r="F371" s="91">
        <v>39479</v>
      </c>
      <c r="G371" s="91">
        <v>39479</v>
      </c>
      <c r="H371" s="91">
        <v>43040</v>
      </c>
      <c r="I371" s="92" t="s">
        <v>12</v>
      </c>
      <c r="J371" s="93">
        <v>1003</v>
      </c>
      <c r="K371" s="94"/>
      <c r="L371" s="92"/>
      <c r="M371" s="92"/>
      <c r="N371" s="59"/>
      <c r="O371" s="106" t="s">
        <v>15</v>
      </c>
      <c r="P371" s="97"/>
      <c r="Q371" s="103" t="s">
        <v>745</v>
      </c>
      <c r="R371" s="103"/>
      <c r="S371" s="92"/>
      <c r="T371" s="100"/>
      <c r="U371" s="101"/>
      <c r="V371" s="101"/>
      <c r="W371" s="92"/>
      <c r="X371" s="168"/>
      <c r="Y371" s="97"/>
      <c r="Z371" s="112"/>
      <c r="AA371" s="40"/>
    </row>
    <row r="372" spans="1:27" ht="18" customHeight="1">
      <c r="A372" s="87">
        <f>IF(I372="","",MAX($A$11:A371)+1)</f>
        <v>345</v>
      </c>
      <c r="B372" s="88">
        <v>19</v>
      </c>
      <c r="C372" s="98" t="s">
        <v>143</v>
      </c>
      <c r="D372" s="82"/>
      <c r="E372" s="82">
        <v>24844</v>
      </c>
      <c r="F372" s="91" t="e">
        <v>#N/A</v>
      </c>
      <c r="G372" s="91" t="s">
        <v>904</v>
      </c>
      <c r="H372" s="91" t="s">
        <v>904</v>
      </c>
      <c r="I372" s="103" t="s">
        <v>39</v>
      </c>
      <c r="J372" s="93">
        <v>1004</v>
      </c>
      <c r="K372" s="94"/>
      <c r="L372" s="92"/>
      <c r="M372" s="92"/>
      <c r="N372" s="59"/>
      <c r="O372" s="92" t="s">
        <v>15</v>
      </c>
      <c r="P372" s="95"/>
      <c r="Q372" s="88" t="s">
        <v>31</v>
      </c>
      <c r="R372" s="88"/>
      <c r="S372" s="92"/>
      <c r="T372" s="100"/>
      <c r="U372" s="101"/>
      <c r="V372" s="101"/>
      <c r="W372" s="92"/>
      <c r="X372" s="168"/>
      <c r="Y372" s="97"/>
      <c r="Z372" s="112"/>
      <c r="AA372" s="40"/>
    </row>
    <row r="373" spans="1:27" ht="18" customHeight="1">
      <c r="A373" s="87">
        <f>IF(I373="","",MAX($A$11:A372)+1)</f>
        <v>346</v>
      </c>
      <c r="B373" s="88">
        <v>20</v>
      </c>
      <c r="C373" s="98" t="s">
        <v>145</v>
      </c>
      <c r="D373" s="85"/>
      <c r="E373" s="85">
        <v>29358</v>
      </c>
      <c r="F373" s="91" t="e">
        <v>#N/A</v>
      </c>
      <c r="G373" s="91">
        <v>40299</v>
      </c>
      <c r="H373" s="91">
        <v>40299</v>
      </c>
      <c r="I373" s="92" t="s">
        <v>12</v>
      </c>
      <c r="J373" s="93">
        <v>17171</v>
      </c>
      <c r="K373" s="94"/>
      <c r="L373" s="92"/>
      <c r="M373" s="92"/>
      <c r="N373" s="59"/>
      <c r="O373" s="92" t="s">
        <v>15</v>
      </c>
      <c r="P373" s="95"/>
      <c r="Q373" s="92" t="s">
        <v>31</v>
      </c>
      <c r="R373" s="92"/>
      <c r="S373" s="92"/>
      <c r="T373" s="92"/>
      <c r="U373" s="92"/>
      <c r="V373" s="92"/>
      <c r="W373" s="92"/>
      <c r="X373" s="168"/>
      <c r="Y373" s="97"/>
      <c r="Z373" s="112"/>
      <c r="AA373" s="40"/>
    </row>
    <row r="374" spans="1:27" ht="18" customHeight="1">
      <c r="A374" s="87">
        <f>IF(I374="","",MAX($A$11:A373)+1)</f>
        <v>347</v>
      </c>
      <c r="B374" s="88">
        <v>21</v>
      </c>
      <c r="C374" s="102" t="s">
        <v>123</v>
      </c>
      <c r="D374" s="82"/>
      <c r="E374" s="82">
        <v>27674</v>
      </c>
      <c r="F374" s="91"/>
      <c r="G374" s="91">
        <v>38047</v>
      </c>
      <c r="H374" s="91"/>
      <c r="I374" s="92" t="s">
        <v>12</v>
      </c>
      <c r="J374" s="93">
        <v>1003</v>
      </c>
      <c r="K374" s="94"/>
      <c r="L374" s="92"/>
      <c r="M374" s="92"/>
      <c r="N374" s="59"/>
      <c r="O374" s="106" t="s">
        <v>45</v>
      </c>
      <c r="P374" s="113"/>
      <c r="Q374" s="92" t="s">
        <v>31</v>
      </c>
      <c r="R374" s="92"/>
      <c r="S374" s="100"/>
      <c r="T374" s="101"/>
      <c r="U374" s="92"/>
      <c r="V374" s="92"/>
      <c r="W374" s="168"/>
      <c r="X374" s="97"/>
      <c r="Y374" s="147"/>
      <c r="Z374" s="112"/>
      <c r="AA374" s="40"/>
    </row>
    <row r="375" spans="1:27" ht="18" customHeight="1">
      <c r="A375" s="87">
        <f>IF(I375="","",MAX($A$11:A374)+1)</f>
        <v>348</v>
      </c>
      <c r="B375" s="88">
        <v>22</v>
      </c>
      <c r="C375" s="102" t="s">
        <v>483</v>
      </c>
      <c r="D375" s="82"/>
      <c r="E375" s="82">
        <v>29125</v>
      </c>
      <c r="F375" s="91">
        <v>38869</v>
      </c>
      <c r="G375" s="91">
        <v>38869</v>
      </c>
      <c r="H375" s="91"/>
      <c r="I375" s="92" t="s">
        <v>12</v>
      </c>
      <c r="J375" s="93">
        <v>1008</v>
      </c>
      <c r="K375" s="94"/>
      <c r="L375" s="92"/>
      <c r="M375" s="92"/>
      <c r="N375" s="59"/>
      <c r="O375" s="106" t="s">
        <v>45</v>
      </c>
      <c r="P375" s="95"/>
      <c r="Q375" s="92" t="s">
        <v>745</v>
      </c>
      <c r="R375" s="92"/>
      <c r="S375" s="92"/>
      <c r="T375" s="100"/>
      <c r="U375" s="101"/>
      <c r="V375" s="101"/>
      <c r="W375" s="92"/>
      <c r="X375" s="168"/>
      <c r="Y375" s="97"/>
      <c r="Z375" s="112"/>
      <c r="AA375" s="40"/>
    </row>
    <row r="376" spans="1:27" ht="18" customHeight="1">
      <c r="A376" s="87">
        <f>IF(I376="","",MAX($A$11:A375)+1)</f>
        <v>349</v>
      </c>
      <c r="B376" s="88">
        <v>23</v>
      </c>
      <c r="C376" s="105" t="s">
        <v>485</v>
      </c>
      <c r="D376" s="85">
        <v>30678</v>
      </c>
      <c r="E376" s="90"/>
      <c r="F376" s="91">
        <v>41153</v>
      </c>
      <c r="G376" s="91">
        <v>41153</v>
      </c>
      <c r="H376" s="91"/>
      <c r="I376" s="92" t="s">
        <v>12</v>
      </c>
      <c r="J376" s="93">
        <v>1003</v>
      </c>
      <c r="K376" s="94"/>
      <c r="L376" s="92"/>
      <c r="M376" s="92"/>
      <c r="N376" s="59"/>
      <c r="O376" s="106" t="s">
        <v>15</v>
      </c>
      <c r="P376" s="107"/>
      <c r="Q376" s="92" t="s">
        <v>31</v>
      </c>
      <c r="R376" s="92"/>
      <c r="S376" s="92"/>
      <c r="T376" s="100"/>
      <c r="U376" s="101"/>
      <c r="V376" s="101"/>
      <c r="W376" s="92"/>
      <c r="X376" s="168"/>
      <c r="Y376" s="97"/>
      <c r="Z376" s="112"/>
      <c r="AA376" s="40"/>
    </row>
    <row r="377" spans="1:27" ht="18" customHeight="1">
      <c r="A377" s="87">
        <f>IF(I377="","",MAX($A$11:A376)+1)</f>
      </c>
      <c r="B377" s="181">
        <v>17</v>
      </c>
      <c r="C377" s="202" t="s">
        <v>978</v>
      </c>
      <c r="D377" s="208"/>
      <c r="E377" s="184"/>
      <c r="F377" s="91"/>
      <c r="G377" s="185"/>
      <c r="H377" s="185"/>
      <c r="I377" s="186"/>
      <c r="J377" s="187"/>
      <c r="K377" s="188"/>
      <c r="L377" s="186"/>
      <c r="M377" s="186"/>
      <c r="N377" s="189"/>
      <c r="O377" s="186"/>
      <c r="P377" s="196"/>
      <c r="Q377" s="196"/>
      <c r="R377" s="196"/>
      <c r="S377" s="186"/>
      <c r="T377" s="186"/>
      <c r="U377" s="186"/>
      <c r="V377" s="186"/>
      <c r="W377" s="186"/>
      <c r="X377" s="191"/>
      <c r="Y377" s="192"/>
      <c r="Z377" s="244"/>
      <c r="AA377" s="40"/>
    </row>
    <row r="378" spans="1:26" s="40" customFormat="1" ht="18" customHeight="1">
      <c r="A378" s="87">
        <f>IF(I378="","",MAX($A$11:A377)+1)</f>
        <v>350</v>
      </c>
      <c r="B378" s="88">
        <v>1</v>
      </c>
      <c r="C378" s="89" t="s">
        <v>488</v>
      </c>
      <c r="D378" s="82"/>
      <c r="E378" s="82">
        <v>27395</v>
      </c>
      <c r="F378" s="91">
        <v>35521</v>
      </c>
      <c r="G378" s="91">
        <v>35521</v>
      </c>
      <c r="H378" s="91" t="s">
        <v>905</v>
      </c>
      <c r="I378" s="92" t="s">
        <v>12</v>
      </c>
      <c r="J378" s="93" t="s">
        <v>973</v>
      </c>
      <c r="K378" s="94" t="s">
        <v>14</v>
      </c>
      <c r="L378" s="6" t="s">
        <v>455</v>
      </c>
      <c r="M378" s="6" t="s">
        <v>1276</v>
      </c>
      <c r="N378" s="59" t="s">
        <v>747</v>
      </c>
      <c r="O378" s="92" t="s">
        <v>15</v>
      </c>
      <c r="P378" s="92" t="s">
        <v>943</v>
      </c>
      <c r="Q378" s="92" t="s">
        <v>558</v>
      </c>
      <c r="R378" s="103">
        <v>2016</v>
      </c>
      <c r="S378" s="92"/>
      <c r="T378" s="100"/>
      <c r="U378" s="101"/>
      <c r="V378" s="101"/>
      <c r="W378" s="92" t="s">
        <v>563</v>
      </c>
      <c r="X378" s="168" t="s">
        <v>699</v>
      </c>
      <c r="Y378" s="97" t="s">
        <v>1139</v>
      </c>
      <c r="Z378" s="112"/>
    </row>
    <row r="379" spans="1:27" ht="18" customHeight="1">
      <c r="A379" s="87">
        <f>IF(I379="","",MAX($A$11:A378)+1)</f>
        <v>351</v>
      </c>
      <c r="B379" s="88">
        <v>2</v>
      </c>
      <c r="C379" s="98" t="s">
        <v>492</v>
      </c>
      <c r="D379" s="82"/>
      <c r="E379" s="82">
        <v>30293</v>
      </c>
      <c r="F379" s="91">
        <v>39448</v>
      </c>
      <c r="G379" s="91">
        <v>39448</v>
      </c>
      <c r="H379" s="91">
        <v>41214</v>
      </c>
      <c r="I379" s="92" t="s">
        <v>12</v>
      </c>
      <c r="J379" s="93">
        <v>1003</v>
      </c>
      <c r="K379" s="94"/>
      <c r="L379" s="92" t="s">
        <v>998</v>
      </c>
      <c r="M379" s="92"/>
      <c r="N379" s="59"/>
      <c r="O379" s="92" t="s">
        <v>15</v>
      </c>
      <c r="P379" s="113"/>
      <c r="Q379" s="95" t="s">
        <v>745</v>
      </c>
      <c r="R379" s="95"/>
      <c r="S379" s="92"/>
      <c r="T379" s="100"/>
      <c r="U379" s="101"/>
      <c r="V379" s="101"/>
      <c r="W379" s="92"/>
      <c r="X379" s="168"/>
      <c r="Y379" s="97"/>
      <c r="Z379" s="112"/>
      <c r="AA379" s="40"/>
    </row>
    <row r="380" spans="1:27" s="43" customFormat="1" ht="18" customHeight="1">
      <c r="A380" s="87">
        <f>IF(I380="","",MAX($A$11:A379)+1)</f>
        <v>352</v>
      </c>
      <c r="B380" s="88">
        <v>3</v>
      </c>
      <c r="C380" s="102" t="s">
        <v>491</v>
      </c>
      <c r="D380" s="85">
        <v>29369</v>
      </c>
      <c r="E380" s="90"/>
      <c r="F380" s="91">
        <v>38718</v>
      </c>
      <c r="G380" s="91">
        <v>38718</v>
      </c>
      <c r="H380" s="91" t="s">
        <v>860</v>
      </c>
      <c r="I380" s="103" t="s">
        <v>39</v>
      </c>
      <c r="J380" s="93" t="s">
        <v>975</v>
      </c>
      <c r="K380" s="94" t="s">
        <v>14</v>
      </c>
      <c r="L380" s="92"/>
      <c r="M380" s="92"/>
      <c r="N380" s="59"/>
      <c r="O380" s="92" t="s">
        <v>15</v>
      </c>
      <c r="P380" s="112" t="s">
        <v>938</v>
      </c>
      <c r="Q380" s="92" t="s">
        <v>745</v>
      </c>
      <c r="R380" s="92"/>
      <c r="S380" s="92" t="s">
        <v>737</v>
      </c>
      <c r="T380" s="97"/>
      <c r="U380" s="101" t="s">
        <v>822</v>
      </c>
      <c r="V380" s="101"/>
      <c r="W380" s="92" t="s">
        <v>638</v>
      </c>
      <c r="X380" s="168" t="s">
        <v>702</v>
      </c>
      <c r="Y380" s="97"/>
      <c r="Z380" s="327" t="s">
        <v>969</v>
      </c>
      <c r="AA380" s="40"/>
    </row>
    <row r="381" spans="1:27" ht="18" customHeight="1">
      <c r="A381" s="87">
        <f>IF(I381="","",MAX($A$11:A380)+1)</f>
      </c>
      <c r="B381" s="181">
        <v>18</v>
      </c>
      <c r="C381" s="209" t="s">
        <v>1037</v>
      </c>
      <c r="D381" s="193"/>
      <c r="E381" s="194"/>
      <c r="F381" s="91"/>
      <c r="G381" s="185"/>
      <c r="H381" s="185"/>
      <c r="I381" s="186"/>
      <c r="J381" s="187"/>
      <c r="K381" s="188"/>
      <c r="L381" s="186"/>
      <c r="M381" s="186"/>
      <c r="N381" s="189"/>
      <c r="O381" s="195"/>
      <c r="P381" s="193"/>
      <c r="Q381" s="193"/>
      <c r="R381" s="193"/>
      <c r="S381" s="186"/>
      <c r="T381" s="197"/>
      <c r="U381" s="198"/>
      <c r="V381" s="198"/>
      <c r="W381" s="186"/>
      <c r="X381" s="191"/>
      <c r="Y381" s="192"/>
      <c r="Z381" s="244"/>
      <c r="AA381" s="40"/>
    </row>
    <row r="382" spans="1:27" s="43" customFormat="1" ht="18" customHeight="1">
      <c r="A382" s="87">
        <f>IF(I382="","",MAX($A$11:A381)+1)</f>
        <v>353</v>
      </c>
      <c r="B382" s="147">
        <v>1</v>
      </c>
      <c r="C382" s="102" t="s">
        <v>196</v>
      </c>
      <c r="D382" s="82">
        <v>29341</v>
      </c>
      <c r="F382" s="91">
        <v>38231</v>
      </c>
      <c r="G382" s="91">
        <v>38231</v>
      </c>
      <c r="H382" s="91" t="s">
        <v>853</v>
      </c>
      <c r="I382" s="92" t="s">
        <v>12</v>
      </c>
      <c r="J382" s="121" t="s">
        <v>974</v>
      </c>
      <c r="K382" s="94" t="s">
        <v>14</v>
      </c>
      <c r="L382" s="92" t="s">
        <v>455</v>
      </c>
      <c r="M382" s="92"/>
      <c r="N382" s="59"/>
      <c r="O382" s="92" t="s">
        <v>15</v>
      </c>
      <c r="P382" s="112" t="s">
        <v>1030</v>
      </c>
      <c r="Q382" s="92" t="s">
        <v>16</v>
      </c>
      <c r="R382" s="92">
        <v>2014</v>
      </c>
      <c r="S382" s="92" t="s">
        <v>737</v>
      </c>
      <c r="T382" s="97"/>
      <c r="U382" s="101" t="s">
        <v>759</v>
      </c>
      <c r="V382" s="101"/>
      <c r="W382" s="104" t="s">
        <v>1022</v>
      </c>
      <c r="X382" s="168" t="s">
        <v>697</v>
      </c>
      <c r="Y382" s="97" t="s">
        <v>1137</v>
      </c>
      <c r="Z382" s="112"/>
      <c r="AA382" s="40"/>
    </row>
    <row r="383" spans="1:27" ht="18" customHeight="1">
      <c r="A383" s="87">
        <f>IF(I383="","",MAX($A$11:A382)+1)</f>
      </c>
      <c r="B383" s="181">
        <v>19</v>
      </c>
      <c r="C383" s="202" t="s">
        <v>979</v>
      </c>
      <c r="D383" s="183"/>
      <c r="E383" s="194"/>
      <c r="F383" s="91"/>
      <c r="G383" s="185"/>
      <c r="H383" s="185"/>
      <c r="I383" s="186"/>
      <c r="J383" s="212"/>
      <c r="K383" s="213"/>
      <c r="L383" s="186"/>
      <c r="M383" s="186"/>
      <c r="N383" s="189"/>
      <c r="O383" s="195"/>
      <c r="P383" s="207"/>
      <c r="Q383" s="207"/>
      <c r="R383" s="207"/>
      <c r="S383" s="186"/>
      <c r="T383" s="186"/>
      <c r="U383" s="186"/>
      <c r="V383" s="186"/>
      <c r="W383" s="186"/>
      <c r="X383" s="191"/>
      <c r="Y383" s="192"/>
      <c r="Z383" s="244"/>
      <c r="AA383" s="40"/>
    </row>
    <row r="384" spans="1:27" ht="18" customHeight="1">
      <c r="A384" s="87">
        <f>IF(I384="","",MAX($A$11:A383)+1)</f>
        <v>354</v>
      </c>
      <c r="B384" s="88">
        <v>1</v>
      </c>
      <c r="C384" s="98" t="s">
        <v>77</v>
      </c>
      <c r="D384" s="82"/>
      <c r="E384" s="82">
        <v>25506</v>
      </c>
      <c r="F384" s="91">
        <v>33178</v>
      </c>
      <c r="G384" s="91">
        <v>33178</v>
      </c>
      <c r="H384" s="91" t="s">
        <v>848</v>
      </c>
      <c r="I384" s="103" t="s">
        <v>39</v>
      </c>
      <c r="J384" s="93" t="s">
        <v>974</v>
      </c>
      <c r="K384" s="94" t="s">
        <v>14</v>
      </c>
      <c r="L384" s="6" t="s">
        <v>455</v>
      </c>
      <c r="M384" s="222" t="s">
        <v>1274</v>
      </c>
      <c r="N384" s="59" t="s">
        <v>747</v>
      </c>
      <c r="O384" s="92" t="s">
        <v>15</v>
      </c>
      <c r="P384" s="82" t="s">
        <v>930</v>
      </c>
      <c r="Q384" s="88" t="s">
        <v>16</v>
      </c>
      <c r="R384" s="92">
        <v>2008</v>
      </c>
      <c r="S384" s="92"/>
      <c r="T384" s="100"/>
      <c r="U384" s="101"/>
      <c r="V384" s="101"/>
      <c r="W384" s="92" t="s">
        <v>17</v>
      </c>
      <c r="X384" s="168" t="s">
        <v>695</v>
      </c>
      <c r="Y384" s="97" t="s">
        <v>1126</v>
      </c>
      <c r="Z384" s="112"/>
      <c r="AA384" s="40"/>
    </row>
    <row r="385" spans="1:27" ht="18" customHeight="1">
      <c r="A385" s="87">
        <f>IF(I385="","",MAX($A$11:A384)+1)</f>
        <v>355</v>
      </c>
      <c r="B385" s="88">
        <v>2</v>
      </c>
      <c r="C385" s="102" t="s">
        <v>514</v>
      </c>
      <c r="D385" s="85">
        <v>28108</v>
      </c>
      <c r="E385" s="90"/>
      <c r="F385" s="91">
        <v>36495</v>
      </c>
      <c r="G385" s="91">
        <v>36495</v>
      </c>
      <c r="H385" s="91" t="s">
        <v>872</v>
      </c>
      <c r="I385" s="92" t="s">
        <v>12</v>
      </c>
      <c r="J385" s="93" t="s">
        <v>974</v>
      </c>
      <c r="K385" s="94" t="s">
        <v>14</v>
      </c>
      <c r="L385" s="92" t="s">
        <v>998</v>
      </c>
      <c r="M385" s="92" t="s">
        <v>1106</v>
      </c>
      <c r="N385" s="59" t="s">
        <v>747</v>
      </c>
      <c r="O385" s="92" t="s">
        <v>15</v>
      </c>
      <c r="P385" s="95" t="s">
        <v>930</v>
      </c>
      <c r="Q385" s="92" t="s">
        <v>16</v>
      </c>
      <c r="R385" s="92">
        <v>2009</v>
      </c>
      <c r="S385" s="92"/>
      <c r="T385" s="100"/>
      <c r="U385" s="101"/>
      <c r="V385" s="101"/>
      <c r="W385" s="92" t="s">
        <v>17</v>
      </c>
      <c r="X385" s="168" t="s">
        <v>699</v>
      </c>
      <c r="Y385" s="97" t="s">
        <v>1140</v>
      </c>
      <c r="Z385" s="112"/>
      <c r="AA385" s="40"/>
    </row>
    <row r="386" spans="1:27" ht="18" customHeight="1">
      <c r="A386" s="87">
        <f>IF(I386="","",MAX($A$11:A385)+1)</f>
        <v>356</v>
      </c>
      <c r="B386" s="88">
        <v>3</v>
      </c>
      <c r="C386" s="301" t="s">
        <v>516</v>
      </c>
      <c r="D386" s="82"/>
      <c r="E386" s="82">
        <v>26799</v>
      </c>
      <c r="F386" s="91">
        <v>37681</v>
      </c>
      <c r="G386" s="91">
        <v>37681</v>
      </c>
      <c r="H386" s="91"/>
      <c r="I386" s="92" t="s">
        <v>12</v>
      </c>
      <c r="J386" s="93">
        <v>1003</v>
      </c>
      <c r="K386" s="94"/>
      <c r="L386" s="92"/>
      <c r="M386" s="92"/>
      <c r="N386" s="59"/>
      <c r="O386" s="106" t="s">
        <v>45</v>
      </c>
      <c r="P386" s="95"/>
      <c r="Q386" s="92" t="s">
        <v>31</v>
      </c>
      <c r="R386" s="92"/>
      <c r="S386" s="100"/>
      <c r="T386" s="100"/>
      <c r="U386" s="100"/>
      <c r="V386" s="100"/>
      <c r="W386" s="92"/>
      <c r="X386" s="168"/>
      <c r="Y386" s="97"/>
      <c r="Z386" s="112"/>
      <c r="AA386" s="40"/>
    </row>
    <row r="387" spans="1:27" ht="18" customHeight="1">
      <c r="A387" s="87">
        <f>IF(I387="","",MAX($A$11:A386)+1)</f>
        <v>357</v>
      </c>
      <c r="B387" s="88">
        <v>4</v>
      </c>
      <c r="C387" s="109" t="s">
        <v>517</v>
      </c>
      <c r="D387" s="85"/>
      <c r="E387" s="84">
        <v>29556</v>
      </c>
      <c r="F387" s="91">
        <v>40603</v>
      </c>
      <c r="G387" s="91">
        <v>40603</v>
      </c>
      <c r="H387" s="91"/>
      <c r="I387" s="92" t="s">
        <v>12</v>
      </c>
      <c r="J387" s="93">
        <v>1003</v>
      </c>
      <c r="K387" s="94"/>
      <c r="L387" s="92"/>
      <c r="M387" s="92"/>
      <c r="N387" s="59"/>
      <c r="O387" s="106" t="s">
        <v>45</v>
      </c>
      <c r="P387" s="108"/>
      <c r="Q387" s="108" t="s">
        <v>31</v>
      </c>
      <c r="R387" s="108"/>
      <c r="S387" s="92"/>
      <c r="T387" s="100"/>
      <c r="U387" s="101"/>
      <c r="V387" s="101"/>
      <c r="W387" s="92"/>
      <c r="X387" s="168"/>
      <c r="Y387" s="97"/>
      <c r="Z387" s="112"/>
      <c r="AA387" s="40"/>
    </row>
    <row r="388" spans="1:27" ht="18" customHeight="1">
      <c r="A388" s="87">
        <f>IF(I388="","",MAX($A$11:A387)+1)</f>
        <v>358</v>
      </c>
      <c r="B388" s="88">
        <v>5</v>
      </c>
      <c r="C388" s="109" t="s">
        <v>519</v>
      </c>
      <c r="D388" s="85"/>
      <c r="E388" s="84">
        <v>25222</v>
      </c>
      <c r="F388" s="91">
        <v>40909</v>
      </c>
      <c r="G388" s="91">
        <v>40909</v>
      </c>
      <c r="H388" s="91"/>
      <c r="I388" s="92" t="s">
        <v>12</v>
      </c>
      <c r="J388" s="93">
        <v>1003</v>
      </c>
      <c r="K388" s="94"/>
      <c r="L388" s="92"/>
      <c r="M388" s="92"/>
      <c r="N388" s="59"/>
      <c r="O388" s="106" t="s">
        <v>45</v>
      </c>
      <c r="P388" s="108"/>
      <c r="Q388" s="108" t="s">
        <v>31</v>
      </c>
      <c r="R388" s="108"/>
      <c r="S388" s="92"/>
      <c r="T388" s="100"/>
      <c r="U388" s="101"/>
      <c r="V388" s="101"/>
      <c r="W388" s="92"/>
      <c r="X388" s="168"/>
      <c r="Y388" s="97"/>
      <c r="Z388" s="112"/>
      <c r="AA388" s="40"/>
    </row>
    <row r="389" spans="1:27" ht="18" customHeight="1">
      <c r="A389" s="87">
        <f>IF(I389="","",MAX($A$11:A388)+1)</f>
        <v>359</v>
      </c>
      <c r="B389" s="88">
        <v>6</v>
      </c>
      <c r="C389" s="98" t="s">
        <v>82</v>
      </c>
      <c r="D389" s="85">
        <v>29611</v>
      </c>
      <c r="E389" s="90"/>
      <c r="F389" s="91">
        <v>37012</v>
      </c>
      <c r="G389" s="91">
        <v>37012</v>
      </c>
      <c r="H389" s="91"/>
      <c r="I389" s="103" t="s">
        <v>39</v>
      </c>
      <c r="J389" s="93">
        <v>1003</v>
      </c>
      <c r="K389" s="94"/>
      <c r="L389" s="92"/>
      <c r="M389" s="92"/>
      <c r="N389" s="59"/>
      <c r="O389" s="106" t="s">
        <v>45</v>
      </c>
      <c r="P389" s="103"/>
      <c r="Q389" s="103" t="s">
        <v>31</v>
      </c>
      <c r="R389" s="103"/>
      <c r="S389" s="92"/>
      <c r="T389" s="100"/>
      <c r="U389" s="101"/>
      <c r="V389" s="101"/>
      <c r="W389" s="92"/>
      <c r="X389" s="168"/>
      <c r="Y389" s="97"/>
      <c r="Z389" s="112"/>
      <c r="AA389" s="40"/>
    </row>
    <row r="390" spans="1:27" ht="18" customHeight="1">
      <c r="A390" s="87">
        <f>IF(I390="","",MAX($A$11:A389)+1)</f>
        <v>360</v>
      </c>
      <c r="B390" s="88">
        <v>7</v>
      </c>
      <c r="C390" s="109" t="s">
        <v>62</v>
      </c>
      <c r="D390" s="82"/>
      <c r="E390" s="90">
        <v>32424</v>
      </c>
      <c r="F390" s="91">
        <v>40513</v>
      </c>
      <c r="G390" s="91">
        <v>40513</v>
      </c>
      <c r="H390" s="91">
        <v>42339</v>
      </c>
      <c r="I390" s="108" t="s">
        <v>12</v>
      </c>
      <c r="J390" s="93">
        <v>1003</v>
      </c>
      <c r="K390" s="94"/>
      <c r="L390" s="92" t="s">
        <v>1123</v>
      </c>
      <c r="M390" s="92" t="s">
        <v>1123</v>
      </c>
      <c r="N390" s="59"/>
      <c r="O390" s="92" t="s">
        <v>15</v>
      </c>
      <c r="P390" s="108"/>
      <c r="Q390" s="108" t="s">
        <v>745</v>
      </c>
      <c r="R390" s="108"/>
      <c r="S390" s="92"/>
      <c r="T390" s="100"/>
      <c r="U390" s="101"/>
      <c r="V390" s="101"/>
      <c r="W390" s="92"/>
      <c r="X390" s="168"/>
      <c r="Y390" s="97"/>
      <c r="Z390" s="112"/>
      <c r="AA390" s="40"/>
    </row>
    <row r="391" spans="1:27" ht="18" customHeight="1">
      <c r="A391" s="87">
        <f>IF(I391="","",MAX($A$11:A390)+1)</f>
      </c>
      <c r="B391" s="181">
        <v>20</v>
      </c>
      <c r="C391" s="203" t="s">
        <v>1117</v>
      </c>
      <c r="D391" s="183"/>
      <c r="E391" s="184"/>
      <c r="F391" s="91"/>
      <c r="G391" s="215"/>
      <c r="H391" s="185"/>
      <c r="I391" s="205"/>
      <c r="J391" s="187"/>
      <c r="K391" s="188"/>
      <c r="L391" s="186"/>
      <c r="M391" s="186"/>
      <c r="N391" s="189"/>
      <c r="O391" s="195"/>
      <c r="P391" s="204"/>
      <c r="Q391" s="198"/>
      <c r="R391" s="198"/>
      <c r="S391" s="186"/>
      <c r="T391" s="197"/>
      <c r="U391" s="198"/>
      <c r="V391" s="198"/>
      <c r="W391" s="216"/>
      <c r="X391" s="191"/>
      <c r="Y391" s="192"/>
      <c r="Z391" s="244"/>
      <c r="AA391" s="40"/>
    </row>
    <row r="392" spans="1:27" ht="18" customHeight="1">
      <c r="A392" s="87">
        <f>IF(I392="","",MAX($A$11:A391)+1)</f>
        <v>361</v>
      </c>
      <c r="B392" s="88">
        <v>1</v>
      </c>
      <c r="C392" s="102" t="s">
        <v>337</v>
      </c>
      <c r="D392" s="85">
        <v>29430</v>
      </c>
      <c r="E392" s="90"/>
      <c r="F392" s="91" t="e">
        <v>#N/A</v>
      </c>
      <c r="G392" s="91">
        <v>39448</v>
      </c>
      <c r="H392" s="91" t="s">
        <v>859</v>
      </c>
      <c r="I392" s="92" t="s">
        <v>12</v>
      </c>
      <c r="J392" s="93" t="s">
        <v>974</v>
      </c>
      <c r="K392" s="94" t="s">
        <v>14</v>
      </c>
      <c r="L392" s="92" t="s">
        <v>455</v>
      </c>
      <c r="M392" s="92"/>
      <c r="N392" s="59">
        <v>42653</v>
      </c>
      <c r="O392" s="92" t="s">
        <v>15</v>
      </c>
      <c r="P392" s="112" t="s">
        <v>939</v>
      </c>
      <c r="Q392" s="92" t="s">
        <v>16</v>
      </c>
      <c r="R392" s="92">
        <v>2016</v>
      </c>
      <c r="S392" s="92" t="s">
        <v>737</v>
      </c>
      <c r="T392" s="97"/>
      <c r="U392" s="101" t="s">
        <v>790</v>
      </c>
      <c r="V392" s="101"/>
      <c r="W392" s="104" t="s">
        <v>17</v>
      </c>
      <c r="X392" s="168" t="s">
        <v>699</v>
      </c>
      <c r="Y392" s="97" t="s">
        <v>1138</v>
      </c>
      <c r="Z392" s="112"/>
      <c r="AA392" s="40"/>
    </row>
    <row r="393" spans="1:26" s="40" customFormat="1" ht="18" customHeight="1">
      <c r="A393" s="87">
        <f>IF(I393="","",MAX($A$11:A392)+1)</f>
        <v>362</v>
      </c>
      <c r="B393" s="88">
        <v>2</v>
      </c>
      <c r="C393" s="98" t="s">
        <v>1023</v>
      </c>
      <c r="D393" s="84">
        <v>26293</v>
      </c>
      <c r="E393" s="90"/>
      <c r="F393" s="91"/>
      <c r="G393" s="91">
        <v>42891</v>
      </c>
      <c r="H393" s="91">
        <v>36901</v>
      </c>
      <c r="I393" s="92" t="s">
        <v>12</v>
      </c>
      <c r="J393" s="93">
        <v>1003</v>
      </c>
      <c r="K393" s="94"/>
      <c r="L393" s="92" t="s">
        <v>998</v>
      </c>
      <c r="M393" s="6"/>
      <c r="N393" s="59"/>
      <c r="O393" s="92" t="s">
        <v>15</v>
      </c>
      <c r="P393" s="95" t="s">
        <v>930</v>
      </c>
      <c r="Q393" s="95" t="s">
        <v>16</v>
      </c>
      <c r="R393" s="95"/>
      <c r="S393" s="92"/>
      <c r="T393" s="100"/>
      <c r="U393" s="101"/>
      <c r="V393" s="101"/>
      <c r="W393" s="92"/>
      <c r="X393" s="168"/>
      <c r="Y393" s="97"/>
      <c r="Z393" s="112"/>
    </row>
    <row r="394" spans="1:27" ht="18" customHeight="1">
      <c r="A394" s="87">
        <f>IF(I394="","",MAX($A$11:A393)+1)</f>
        <v>363</v>
      </c>
      <c r="B394" s="88">
        <v>3</v>
      </c>
      <c r="C394" s="116" t="s">
        <v>715</v>
      </c>
      <c r="D394" s="82">
        <v>32627</v>
      </c>
      <c r="E394" s="82"/>
      <c r="F394" s="91" t="e">
        <v>#N/A</v>
      </c>
      <c r="G394" s="110" t="s">
        <v>843</v>
      </c>
      <c r="H394" s="91"/>
      <c r="I394" s="88" t="s">
        <v>12</v>
      </c>
      <c r="J394" s="93">
        <v>13095</v>
      </c>
      <c r="K394" s="94"/>
      <c r="L394" s="92"/>
      <c r="M394" s="92"/>
      <c r="N394" s="59"/>
      <c r="O394" s="106" t="s">
        <v>45</v>
      </c>
      <c r="P394" s="107"/>
      <c r="Q394" s="88" t="s">
        <v>31</v>
      </c>
      <c r="R394" s="88"/>
      <c r="S394" s="92"/>
      <c r="T394" s="100"/>
      <c r="U394" s="101"/>
      <c r="V394" s="101"/>
      <c r="W394" s="92"/>
      <c r="X394" s="168"/>
      <c r="Y394" s="97"/>
      <c r="Z394" s="112"/>
      <c r="AA394" s="40"/>
    </row>
    <row r="395" spans="1:27" ht="18" customHeight="1">
      <c r="A395" s="87">
        <f>IF(I395="","",MAX($A$11:A394)+1)</f>
      </c>
      <c r="B395" s="181">
        <v>21</v>
      </c>
      <c r="C395" s="214" t="s">
        <v>1266</v>
      </c>
      <c r="D395" s="217"/>
      <c r="E395" s="183"/>
      <c r="F395" s="91"/>
      <c r="G395" s="185"/>
      <c r="H395" s="185"/>
      <c r="I395" s="218"/>
      <c r="J395" s="187"/>
      <c r="K395" s="188"/>
      <c r="L395" s="186"/>
      <c r="M395" s="186"/>
      <c r="N395" s="189"/>
      <c r="O395" s="195"/>
      <c r="P395" s="204"/>
      <c r="Q395" s="204"/>
      <c r="R395" s="219"/>
      <c r="S395" s="186"/>
      <c r="T395" s="197"/>
      <c r="U395" s="198"/>
      <c r="V395" s="198"/>
      <c r="W395" s="186"/>
      <c r="X395" s="191"/>
      <c r="Y395" s="192"/>
      <c r="Z395" s="244"/>
      <c r="AA395" s="40"/>
    </row>
    <row r="396" spans="1:27" s="41" customFormat="1" ht="18" customHeight="1">
      <c r="A396" s="87">
        <f>IF(I396="","",MAX($A$11:A395)+1)</f>
        <v>364</v>
      </c>
      <c r="B396" s="88">
        <v>1</v>
      </c>
      <c r="C396" s="102" t="s">
        <v>459</v>
      </c>
      <c r="D396" s="85">
        <v>29108</v>
      </c>
      <c r="E396" s="90"/>
      <c r="F396" s="91">
        <v>37257</v>
      </c>
      <c r="G396" s="91">
        <v>37257</v>
      </c>
      <c r="H396" s="91" t="s">
        <v>872</v>
      </c>
      <c r="I396" s="92" t="s">
        <v>12</v>
      </c>
      <c r="J396" s="93" t="s">
        <v>975</v>
      </c>
      <c r="K396" s="94" t="s">
        <v>14</v>
      </c>
      <c r="L396" s="92" t="s">
        <v>455</v>
      </c>
      <c r="M396" s="92"/>
      <c r="N396" s="59" t="s">
        <v>747</v>
      </c>
      <c r="O396" s="92" t="s">
        <v>15</v>
      </c>
      <c r="P396" s="112"/>
      <c r="Q396" s="92" t="s">
        <v>16</v>
      </c>
      <c r="R396" s="92"/>
      <c r="S396" s="92"/>
      <c r="T396" s="100"/>
      <c r="U396" s="112"/>
      <c r="V396" s="112"/>
      <c r="W396" s="104" t="s">
        <v>667</v>
      </c>
      <c r="X396" s="168" t="s">
        <v>696</v>
      </c>
      <c r="Y396" s="97" t="s">
        <v>1125</v>
      </c>
      <c r="Z396" s="112"/>
      <c r="AA396" s="40"/>
    </row>
    <row r="397" spans="1:27" s="43" customFormat="1" ht="18" customHeight="1">
      <c r="A397" s="87">
        <f>IF(I397="","",MAX($A$11:A396)+1)</f>
        <v>365</v>
      </c>
      <c r="B397" s="88">
        <v>2</v>
      </c>
      <c r="C397" s="98" t="s">
        <v>390</v>
      </c>
      <c r="D397" s="85">
        <v>27953</v>
      </c>
      <c r="E397" s="90"/>
      <c r="F397" s="91">
        <v>36495</v>
      </c>
      <c r="G397" s="91">
        <v>36495</v>
      </c>
      <c r="H397" s="91" t="s">
        <v>872</v>
      </c>
      <c r="I397" s="103" t="s">
        <v>391</v>
      </c>
      <c r="J397" s="93" t="s">
        <v>975</v>
      </c>
      <c r="K397" s="94" t="s">
        <v>14</v>
      </c>
      <c r="L397" s="92"/>
      <c r="M397" s="92"/>
      <c r="N397" s="59"/>
      <c r="O397" s="92" t="s">
        <v>15</v>
      </c>
      <c r="P397" s="327" t="s">
        <v>1160</v>
      </c>
      <c r="Q397" s="88" t="s">
        <v>16</v>
      </c>
      <c r="R397" s="88"/>
      <c r="S397" s="92" t="s">
        <v>737</v>
      </c>
      <c r="T397" s="97"/>
      <c r="U397" s="101" t="s">
        <v>803</v>
      </c>
      <c r="V397" s="101"/>
      <c r="W397" s="104" t="s">
        <v>645</v>
      </c>
      <c r="X397" s="168" t="s">
        <v>695</v>
      </c>
      <c r="Y397" s="97" t="s">
        <v>1127</v>
      </c>
      <c r="Z397" s="327" t="s">
        <v>969</v>
      </c>
      <c r="AA397" s="40"/>
    </row>
    <row r="398" spans="1:27" ht="18" customHeight="1">
      <c r="A398" s="87">
        <f>IF(I398="","",MAX($A$11:A397)+1)</f>
        <v>366</v>
      </c>
      <c r="B398" s="88">
        <v>3</v>
      </c>
      <c r="C398" s="102" t="s">
        <v>473</v>
      </c>
      <c r="D398" s="85">
        <v>30189</v>
      </c>
      <c r="E398" s="90"/>
      <c r="F398" s="91">
        <v>38636</v>
      </c>
      <c r="G398" s="91">
        <v>38636</v>
      </c>
      <c r="H398" s="91" t="s">
        <v>869</v>
      </c>
      <c r="I398" s="103" t="s">
        <v>39</v>
      </c>
      <c r="J398" s="93">
        <v>13095</v>
      </c>
      <c r="K398" s="94"/>
      <c r="L398" s="92"/>
      <c r="M398" s="92"/>
      <c r="N398" s="59"/>
      <c r="O398" s="92" t="s">
        <v>15</v>
      </c>
      <c r="P398" s="113"/>
      <c r="Q398" s="92" t="s">
        <v>745</v>
      </c>
      <c r="R398" s="92"/>
      <c r="S398" s="92"/>
      <c r="T398" s="100"/>
      <c r="U398" s="101"/>
      <c r="V398" s="101"/>
      <c r="W398" s="104" t="s">
        <v>666</v>
      </c>
      <c r="X398" s="168"/>
      <c r="Y398" s="97"/>
      <c r="Z398" s="112"/>
      <c r="AA398" s="40"/>
    </row>
    <row r="399" spans="1:26" ht="18" customHeight="1">
      <c r="A399" s="87">
        <f>IF(I399="","",MAX($A$11:A398)+1)</f>
        <v>367</v>
      </c>
      <c r="B399" s="147">
        <v>1</v>
      </c>
      <c r="C399" s="365" t="s">
        <v>1108</v>
      </c>
      <c r="D399" s="361">
        <v>33123</v>
      </c>
      <c r="E399" s="364"/>
      <c r="F399" s="91"/>
      <c r="G399" s="91">
        <v>42125</v>
      </c>
      <c r="H399" s="91"/>
      <c r="I399" s="92" t="s">
        <v>12</v>
      </c>
      <c r="J399" s="93" t="s">
        <v>1289</v>
      </c>
      <c r="K399" s="94"/>
      <c r="L399" s="92"/>
      <c r="M399" s="92"/>
      <c r="N399" s="59"/>
      <c r="O399" s="92" t="s">
        <v>15</v>
      </c>
      <c r="P399" s="106"/>
      <c r="Q399" s="88" t="s">
        <v>31</v>
      </c>
      <c r="R399" s="92">
        <v>0</v>
      </c>
      <c r="S399" s="100">
        <v>0</v>
      </c>
      <c r="T399" s="101">
        <v>0</v>
      </c>
      <c r="U399" s="92">
        <v>0</v>
      </c>
      <c r="V399" s="97">
        <v>0</v>
      </c>
      <c r="W399" s="97">
        <v>0</v>
      </c>
      <c r="X399" s="329">
        <v>0</v>
      </c>
      <c r="Y399" s="100">
        <v>0</v>
      </c>
      <c r="Z399" s="97">
        <v>0</v>
      </c>
    </row>
    <row r="400" spans="1:27" s="41" customFormat="1" ht="18" customHeight="1">
      <c r="A400" s="87">
        <f>IF(I400="","",MAX($A$11:A399)+1)</f>
      </c>
      <c r="B400" s="181">
        <v>22</v>
      </c>
      <c r="C400" s="214" t="s">
        <v>1024</v>
      </c>
      <c r="D400" s="183"/>
      <c r="E400" s="184"/>
      <c r="F400" s="185"/>
      <c r="G400" s="185"/>
      <c r="H400" s="185"/>
      <c r="I400" s="186"/>
      <c r="J400" s="187"/>
      <c r="K400" s="188"/>
      <c r="L400" s="186"/>
      <c r="M400" s="186"/>
      <c r="N400" s="189"/>
      <c r="O400" s="186"/>
      <c r="P400" s="192"/>
      <c r="Q400" s="186"/>
      <c r="R400" s="186"/>
      <c r="S400" s="186"/>
      <c r="T400" s="197"/>
      <c r="U400" s="244"/>
      <c r="V400" s="244"/>
      <c r="W400" s="216"/>
      <c r="X400" s="191"/>
      <c r="Y400" s="192"/>
      <c r="Z400" s="244"/>
      <c r="AA400" s="40"/>
    </row>
    <row r="401" spans="1:26" s="40" customFormat="1" ht="18" customHeight="1">
      <c r="A401" s="87">
        <f>IF(I401="","",MAX($A$11:A400)+1)</f>
        <v>368</v>
      </c>
      <c r="B401" s="88">
        <v>1</v>
      </c>
      <c r="C401" s="89" t="s">
        <v>458</v>
      </c>
      <c r="D401" s="85">
        <v>26736</v>
      </c>
      <c r="E401" s="90"/>
      <c r="F401" s="91">
        <v>35765</v>
      </c>
      <c r="G401" s="91">
        <v>35765</v>
      </c>
      <c r="H401" s="91">
        <v>37073</v>
      </c>
      <c r="I401" s="92" t="s">
        <v>12</v>
      </c>
      <c r="J401" s="93" t="s">
        <v>973</v>
      </c>
      <c r="K401" s="94" t="s">
        <v>14</v>
      </c>
      <c r="L401" s="6" t="s">
        <v>455</v>
      </c>
      <c r="M401" s="6"/>
      <c r="N401" s="59" t="s">
        <v>747</v>
      </c>
      <c r="O401" s="92" t="s">
        <v>15</v>
      </c>
      <c r="P401" s="92" t="s">
        <v>932</v>
      </c>
      <c r="Q401" s="96" t="s">
        <v>558</v>
      </c>
      <c r="R401" s="96">
        <v>2011</v>
      </c>
      <c r="S401" s="92"/>
      <c r="T401" s="100"/>
      <c r="U401" s="101"/>
      <c r="V401" s="101"/>
      <c r="W401" s="92" t="s">
        <v>126</v>
      </c>
      <c r="X401" s="168" t="s">
        <v>696</v>
      </c>
      <c r="Y401" s="97" t="s">
        <v>1125</v>
      </c>
      <c r="Z401" s="112"/>
    </row>
    <row r="402" spans="1:27" s="41" customFormat="1" ht="18" customHeight="1">
      <c r="A402" s="87">
        <f>IF(I402="","",MAX($A$11:A401)+1)</f>
        <v>369</v>
      </c>
      <c r="B402" s="88">
        <v>2</v>
      </c>
      <c r="C402" s="98" t="s">
        <v>29</v>
      </c>
      <c r="D402" s="85">
        <v>24804</v>
      </c>
      <c r="E402" s="90"/>
      <c r="F402" s="91">
        <v>33359</v>
      </c>
      <c r="G402" s="91">
        <v>33359</v>
      </c>
      <c r="H402" s="91" t="s">
        <v>868</v>
      </c>
      <c r="I402" s="92" t="s">
        <v>12</v>
      </c>
      <c r="J402" s="93" t="s">
        <v>974</v>
      </c>
      <c r="K402" s="94" t="s">
        <v>14</v>
      </c>
      <c r="L402" s="92" t="s">
        <v>998</v>
      </c>
      <c r="M402" s="92"/>
      <c r="N402" s="59" t="s">
        <v>747</v>
      </c>
      <c r="O402" s="92" t="s">
        <v>15</v>
      </c>
      <c r="P402" s="112"/>
      <c r="Q402" s="88" t="s">
        <v>745</v>
      </c>
      <c r="R402" s="88"/>
      <c r="S402" s="92"/>
      <c r="T402" s="100"/>
      <c r="U402" s="92"/>
      <c r="V402" s="92"/>
      <c r="W402" s="92" t="s">
        <v>608</v>
      </c>
      <c r="X402" s="168" t="s">
        <v>697</v>
      </c>
      <c r="Y402" s="97" t="s">
        <v>1135</v>
      </c>
      <c r="Z402" s="112"/>
      <c r="AA402" s="40"/>
    </row>
    <row r="403" spans="1:27" ht="18" customHeight="1">
      <c r="A403" s="87">
        <f>IF(I403="","",MAX($A$11:A402)+1)</f>
        <v>370</v>
      </c>
      <c r="B403" s="88">
        <v>4</v>
      </c>
      <c r="C403" s="102" t="s">
        <v>1055</v>
      </c>
      <c r="D403" s="82"/>
      <c r="E403" s="82">
        <v>33490</v>
      </c>
      <c r="F403" s="91"/>
      <c r="G403" s="91">
        <v>43040</v>
      </c>
      <c r="H403" s="91"/>
      <c r="I403" s="92" t="s">
        <v>12</v>
      </c>
      <c r="J403" s="93">
        <v>13095</v>
      </c>
      <c r="K403" s="94"/>
      <c r="L403" s="92"/>
      <c r="M403" s="92"/>
      <c r="N403" s="59"/>
      <c r="O403" s="106" t="s">
        <v>45</v>
      </c>
      <c r="P403" s="113"/>
      <c r="Q403" s="92" t="s">
        <v>745</v>
      </c>
      <c r="R403" s="92"/>
      <c r="S403" s="100"/>
      <c r="T403" s="101"/>
      <c r="U403" s="92"/>
      <c r="V403" s="92"/>
      <c r="W403" s="168"/>
      <c r="X403" s="97"/>
      <c r="Y403" s="147"/>
      <c r="Z403" s="112"/>
      <c r="AA403" s="40"/>
    </row>
    <row r="404" spans="1:27" ht="18" customHeight="1">
      <c r="A404" s="87">
        <f>IF(I404="","",MAX($A$11:A403)+1)</f>
        <v>371</v>
      </c>
      <c r="B404" s="88">
        <v>5</v>
      </c>
      <c r="C404" s="98" t="s">
        <v>80</v>
      </c>
      <c r="D404" s="82"/>
      <c r="E404" s="82">
        <v>31090</v>
      </c>
      <c r="F404" s="91">
        <v>39873</v>
      </c>
      <c r="G404" s="91">
        <v>39873</v>
      </c>
      <c r="H404" s="91"/>
      <c r="I404" s="92" t="s">
        <v>12</v>
      </c>
      <c r="J404" s="93">
        <v>1003</v>
      </c>
      <c r="K404" s="94"/>
      <c r="L404" s="92"/>
      <c r="M404" s="92"/>
      <c r="N404" s="59"/>
      <c r="O404" s="106" t="s">
        <v>45</v>
      </c>
      <c r="P404" s="97"/>
      <c r="Q404" s="103" t="s">
        <v>31</v>
      </c>
      <c r="R404" s="103"/>
      <c r="S404" s="92"/>
      <c r="T404" s="100"/>
      <c r="U404" s="101"/>
      <c r="V404" s="101"/>
      <c r="W404" s="92"/>
      <c r="X404" s="168"/>
      <c r="Y404" s="97"/>
      <c r="Z404" s="112"/>
      <c r="AA404" s="40"/>
    </row>
    <row r="405" spans="1:27" s="41" customFormat="1" ht="18" customHeight="1">
      <c r="A405" s="87">
        <f>IF(I405="","",MAX($A$11:A404)+1)</f>
      </c>
      <c r="B405" s="181">
        <v>23</v>
      </c>
      <c r="C405" s="309" t="s">
        <v>1154</v>
      </c>
      <c r="D405" s="183"/>
      <c r="E405" s="184"/>
      <c r="F405" s="185"/>
      <c r="G405" s="185"/>
      <c r="H405" s="185"/>
      <c r="I405" s="186"/>
      <c r="J405" s="187"/>
      <c r="K405" s="188"/>
      <c r="L405" s="186"/>
      <c r="M405" s="186"/>
      <c r="N405" s="189"/>
      <c r="O405" s="186"/>
      <c r="P405" s="192"/>
      <c r="Q405" s="186"/>
      <c r="R405" s="186"/>
      <c r="S405" s="186"/>
      <c r="T405" s="197"/>
      <c r="U405" s="244"/>
      <c r="V405" s="244"/>
      <c r="W405" s="216"/>
      <c r="X405" s="191"/>
      <c r="Y405" s="192"/>
      <c r="Z405" s="244"/>
      <c r="AA405" s="40"/>
    </row>
    <row r="406" spans="1:27" ht="18" customHeight="1">
      <c r="A406" s="87">
        <f>IF(I406="","",MAX($A$11:A405)+1)</f>
        <v>372</v>
      </c>
      <c r="B406" s="88">
        <v>1</v>
      </c>
      <c r="C406" s="98" t="s">
        <v>1010</v>
      </c>
      <c r="D406" s="82"/>
      <c r="E406" s="81">
        <v>30843</v>
      </c>
      <c r="F406" s="91"/>
      <c r="G406" s="110" t="s">
        <v>1013</v>
      </c>
      <c r="H406" s="110" t="s">
        <v>1013</v>
      </c>
      <c r="I406" s="92" t="s">
        <v>12</v>
      </c>
      <c r="J406" s="93" t="s">
        <v>975</v>
      </c>
      <c r="K406" s="94" t="s">
        <v>14</v>
      </c>
      <c r="L406" s="92" t="s">
        <v>998</v>
      </c>
      <c r="M406" s="92"/>
      <c r="N406" s="59"/>
      <c r="O406" s="106" t="s">
        <v>15</v>
      </c>
      <c r="P406" s="95" t="s">
        <v>939</v>
      </c>
      <c r="Q406" s="95" t="s">
        <v>16</v>
      </c>
      <c r="R406" s="92">
        <v>2016</v>
      </c>
      <c r="S406" s="92"/>
      <c r="T406" s="100"/>
      <c r="U406" s="101"/>
      <c r="V406" s="101"/>
      <c r="W406" s="92" t="s">
        <v>659</v>
      </c>
      <c r="X406" s="168" t="s">
        <v>700</v>
      </c>
      <c r="Y406" s="97" t="s">
        <v>1134</v>
      </c>
      <c r="Z406" s="112"/>
      <c r="AA406" s="40"/>
    </row>
    <row r="407" spans="1:27" ht="18" customHeight="1">
      <c r="A407" s="87">
        <f>IF(I407="","",MAX($A$11:A406)+1)</f>
      </c>
      <c r="B407" s="181">
        <v>24</v>
      </c>
      <c r="C407" s="214" t="s">
        <v>1263</v>
      </c>
      <c r="D407" s="217"/>
      <c r="E407" s="183"/>
      <c r="F407" s="91"/>
      <c r="G407" s="185"/>
      <c r="H407" s="185"/>
      <c r="I407" s="218"/>
      <c r="J407" s="187"/>
      <c r="K407" s="188"/>
      <c r="L407" s="186"/>
      <c r="M407" s="186"/>
      <c r="N407" s="189"/>
      <c r="O407" s="195"/>
      <c r="P407" s="204"/>
      <c r="Q407" s="204"/>
      <c r="R407" s="219"/>
      <c r="S407" s="186"/>
      <c r="T407" s="197"/>
      <c r="U407" s="198"/>
      <c r="V407" s="198"/>
      <c r="W407" s="186"/>
      <c r="X407" s="191"/>
      <c r="Y407" s="192"/>
      <c r="Z407" s="244"/>
      <c r="AA407" s="40"/>
    </row>
    <row r="408" spans="1:27" ht="18" customHeight="1">
      <c r="A408" s="87">
        <f>IF(I408="","",MAX($A$11:A407)+1)</f>
      </c>
      <c r="B408" s="181">
        <v>25</v>
      </c>
      <c r="C408" s="214" t="s">
        <v>1268</v>
      </c>
      <c r="D408" s="217"/>
      <c r="E408" s="183"/>
      <c r="F408" s="91"/>
      <c r="G408" s="185"/>
      <c r="H408" s="185"/>
      <c r="I408" s="218"/>
      <c r="J408" s="187"/>
      <c r="K408" s="188"/>
      <c r="L408" s="186"/>
      <c r="M408" s="186"/>
      <c r="N408" s="189"/>
      <c r="O408" s="195"/>
      <c r="P408" s="204"/>
      <c r="Q408" s="204"/>
      <c r="R408" s="219"/>
      <c r="S408" s="186"/>
      <c r="T408" s="197"/>
      <c r="U408" s="198"/>
      <c r="V408" s="198"/>
      <c r="W408" s="186"/>
      <c r="X408" s="191"/>
      <c r="Y408" s="192"/>
      <c r="Z408" s="244"/>
      <c r="AA408" s="40"/>
    </row>
    <row r="409" spans="1:27" ht="18" customHeight="1">
      <c r="A409" s="87">
        <f>IF(I409="","",MAX($A$11:A408)+1)</f>
        <v>373</v>
      </c>
      <c r="B409" s="88">
        <v>1</v>
      </c>
      <c r="C409" s="102" t="s">
        <v>336</v>
      </c>
      <c r="D409" s="85">
        <v>29946</v>
      </c>
      <c r="E409" s="90"/>
      <c r="F409" s="91" t="e">
        <v>#N/A</v>
      </c>
      <c r="G409" s="91">
        <v>38534</v>
      </c>
      <c r="H409" s="91" t="s">
        <v>860</v>
      </c>
      <c r="I409" s="103" t="s">
        <v>39</v>
      </c>
      <c r="J409" s="93" t="s">
        <v>975</v>
      </c>
      <c r="K409" s="94" t="s">
        <v>14</v>
      </c>
      <c r="L409" s="92"/>
      <c r="M409" s="92"/>
      <c r="N409" s="59"/>
      <c r="O409" s="92" t="s">
        <v>15</v>
      </c>
      <c r="P409" s="112" t="s">
        <v>936</v>
      </c>
      <c r="Q409" s="92" t="s">
        <v>16</v>
      </c>
      <c r="R409" s="92">
        <v>2017</v>
      </c>
      <c r="S409" s="92" t="s">
        <v>737</v>
      </c>
      <c r="T409" s="97"/>
      <c r="U409" s="101" t="s">
        <v>789</v>
      </c>
      <c r="V409" s="101"/>
      <c r="W409" s="104" t="s">
        <v>17</v>
      </c>
      <c r="X409" s="168" t="s">
        <v>699</v>
      </c>
      <c r="Y409" s="97" t="s">
        <v>1139</v>
      </c>
      <c r="Z409" s="112"/>
      <c r="AA409" s="40"/>
    </row>
    <row r="410" spans="1:27" ht="18" customHeight="1">
      <c r="A410" s="87">
        <f>IF(I410="","",MAX($A$11:A409)+1)</f>
      </c>
      <c r="B410" s="181">
        <v>26</v>
      </c>
      <c r="C410" s="214" t="s">
        <v>1285</v>
      </c>
      <c r="D410" s="217"/>
      <c r="E410" s="183"/>
      <c r="F410" s="91"/>
      <c r="G410" s="185"/>
      <c r="H410" s="185"/>
      <c r="I410" s="218"/>
      <c r="J410" s="187"/>
      <c r="K410" s="188"/>
      <c r="L410" s="186"/>
      <c r="M410" s="186"/>
      <c r="N410" s="189"/>
      <c r="O410" s="195"/>
      <c r="P410" s="204"/>
      <c r="Q410" s="204"/>
      <c r="R410" s="219"/>
      <c r="S410" s="186"/>
      <c r="T410" s="197"/>
      <c r="U410" s="198"/>
      <c r="V410" s="198"/>
      <c r="W410" s="186"/>
      <c r="X410" s="191"/>
      <c r="Y410" s="192"/>
      <c r="Z410" s="244"/>
      <c r="AA410" s="40"/>
    </row>
    <row r="411" spans="1:27" ht="18" customHeight="1">
      <c r="A411" s="87">
        <f>IF(I411="","",MAX($A$11:A410)+1)</f>
        <v>374</v>
      </c>
      <c r="B411" s="88">
        <v>1</v>
      </c>
      <c r="C411" s="102" t="s">
        <v>718</v>
      </c>
      <c r="D411" s="141"/>
      <c r="E411" s="85">
        <v>27759</v>
      </c>
      <c r="F411" s="91" t="e">
        <v>#N/A</v>
      </c>
      <c r="G411" s="91">
        <v>42174</v>
      </c>
      <c r="H411" s="91">
        <v>38322</v>
      </c>
      <c r="I411" s="143" t="s">
        <v>12</v>
      </c>
      <c r="J411" s="93" t="s">
        <v>975</v>
      </c>
      <c r="K411" s="94" t="s">
        <v>14</v>
      </c>
      <c r="L411" s="92" t="s">
        <v>1286</v>
      </c>
      <c r="M411" s="92"/>
      <c r="N411" s="59">
        <v>42286</v>
      </c>
      <c r="O411" s="106" t="s">
        <v>15</v>
      </c>
      <c r="P411" s="95" t="s">
        <v>930</v>
      </c>
      <c r="Q411" s="95" t="s">
        <v>16</v>
      </c>
      <c r="R411" s="92">
        <v>2012</v>
      </c>
      <c r="S411" s="92"/>
      <c r="T411" s="100"/>
      <c r="U411" s="92"/>
      <c r="V411" s="92"/>
      <c r="W411" s="92" t="s">
        <v>830</v>
      </c>
      <c r="X411" s="168" t="s">
        <v>700</v>
      </c>
      <c r="Y411" s="97" t="s">
        <v>683</v>
      </c>
      <c r="Z411" s="112"/>
      <c r="AA411" s="40"/>
    </row>
    <row r="412" spans="1:26" ht="18" customHeight="1">
      <c r="A412" s="87">
        <f>IF(I412="","",MAX($A$11:A411)+1)</f>
        <v>375</v>
      </c>
      <c r="B412" s="88">
        <v>2</v>
      </c>
      <c r="C412" s="98" t="s">
        <v>502</v>
      </c>
      <c r="D412" s="82"/>
      <c r="E412" s="85">
        <v>30968</v>
      </c>
      <c r="F412" s="91">
        <v>40483</v>
      </c>
      <c r="G412" s="91">
        <v>40483</v>
      </c>
      <c r="H412" s="91"/>
      <c r="I412" s="92" t="s">
        <v>12</v>
      </c>
      <c r="J412" s="93" t="s">
        <v>975</v>
      </c>
      <c r="K412" s="94" t="s">
        <v>14</v>
      </c>
      <c r="L412" s="92"/>
      <c r="M412" s="92"/>
      <c r="N412" s="59"/>
      <c r="O412" s="106" t="s">
        <v>15</v>
      </c>
      <c r="P412" s="106"/>
      <c r="Q412" s="95" t="s">
        <v>16</v>
      </c>
      <c r="R412" s="92">
        <v>0</v>
      </c>
      <c r="S412" s="100">
        <v>0</v>
      </c>
      <c r="T412" s="101">
        <v>0</v>
      </c>
      <c r="U412" s="92">
        <v>0</v>
      </c>
      <c r="V412" s="97">
        <v>0</v>
      </c>
      <c r="W412" s="97">
        <v>0</v>
      </c>
      <c r="X412" s="329">
        <v>0</v>
      </c>
      <c r="Y412" s="100">
        <v>0</v>
      </c>
      <c r="Z412" s="97"/>
    </row>
    <row r="413" spans="1:27" ht="18" customHeight="1">
      <c r="A413" s="87">
        <f>IF(I413="","",MAX($A$11:A412)+1)</f>
      </c>
      <c r="B413" s="181">
        <v>26</v>
      </c>
      <c r="C413" s="214" t="s">
        <v>980</v>
      </c>
      <c r="D413" s="217"/>
      <c r="E413" s="183"/>
      <c r="F413" s="91"/>
      <c r="G413" s="185"/>
      <c r="H413" s="185"/>
      <c r="I413" s="218"/>
      <c r="J413" s="187"/>
      <c r="K413" s="188"/>
      <c r="L413" s="186"/>
      <c r="M413" s="186"/>
      <c r="N413" s="189"/>
      <c r="O413" s="195"/>
      <c r="P413" s="204"/>
      <c r="Q413" s="204"/>
      <c r="R413" s="219"/>
      <c r="S413" s="186"/>
      <c r="T413" s="197"/>
      <c r="U413" s="198"/>
      <c r="V413" s="198"/>
      <c r="W413" s="186"/>
      <c r="X413" s="191"/>
      <c r="Y413" s="192"/>
      <c r="Z413" s="244"/>
      <c r="AA413" s="40"/>
    </row>
    <row r="414" spans="1:26" s="40" customFormat="1" ht="18" customHeight="1">
      <c r="A414" s="87">
        <f>IF(I414="","",MAX($A$11:A413)+1)</f>
        <v>376</v>
      </c>
      <c r="B414" s="88">
        <v>1</v>
      </c>
      <c r="C414" s="160" t="s">
        <v>454</v>
      </c>
      <c r="D414" s="90"/>
      <c r="E414" s="120">
        <v>26085</v>
      </c>
      <c r="F414" s="91">
        <v>34213</v>
      </c>
      <c r="G414" s="91">
        <v>34213</v>
      </c>
      <c r="H414" s="91" t="s">
        <v>900</v>
      </c>
      <c r="I414" s="106" t="s">
        <v>12</v>
      </c>
      <c r="J414" s="93" t="s">
        <v>973</v>
      </c>
      <c r="K414" s="94" t="s">
        <v>14</v>
      </c>
      <c r="L414" s="6" t="s">
        <v>926</v>
      </c>
      <c r="M414" s="6"/>
      <c r="N414" s="59" t="s">
        <v>748</v>
      </c>
      <c r="O414" s="92" t="s">
        <v>15</v>
      </c>
      <c r="P414" s="92" t="s">
        <v>936</v>
      </c>
      <c r="Q414" s="96" t="s">
        <v>558</v>
      </c>
      <c r="R414" s="96">
        <v>2014</v>
      </c>
      <c r="S414" s="92"/>
      <c r="T414" s="100"/>
      <c r="U414" s="101"/>
      <c r="V414" s="101"/>
      <c r="W414" s="92" t="s">
        <v>94</v>
      </c>
      <c r="X414" s="168" t="s">
        <v>698</v>
      </c>
      <c r="Y414" s="97" t="s">
        <v>1132</v>
      </c>
      <c r="Z414" s="112"/>
    </row>
    <row r="415" spans="1:27" ht="18" customHeight="1">
      <c r="A415" s="87">
        <f>IF(I415="","",MAX($A$11:A414)+1)</f>
        <v>377</v>
      </c>
      <c r="B415" s="88">
        <v>2</v>
      </c>
      <c r="C415" s="98" t="s">
        <v>295</v>
      </c>
      <c r="D415" s="141">
        <v>31723</v>
      </c>
      <c r="E415" s="90"/>
      <c r="F415" s="91">
        <v>37622</v>
      </c>
      <c r="G415" s="91">
        <v>39722</v>
      </c>
      <c r="H415" s="91">
        <v>40179</v>
      </c>
      <c r="I415" s="92" t="s">
        <v>12</v>
      </c>
      <c r="J415" s="93" t="s">
        <v>975</v>
      </c>
      <c r="K415" s="94" t="s">
        <v>14</v>
      </c>
      <c r="L415" s="92" t="s">
        <v>1002</v>
      </c>
      <c r="M415" s="92"/>
      <c r="N415" s="59"/>
      <c r="O415" s="92" t="s">
        <v>15</v>
      </c>
      <c r="P415" s="88" t="s">
        <v>933</v>
      </c>
      <c r="Q415" s="88" t="s">
        <v>16</v>
      </c>
      <c r="R415" s="88"/>
      <c r="S415" s="92" t="s">
        <v>737</v>
      </c>
      <c r="T415" s="100"/>
      <c r="U415" s="101" t="s">
        <v>786</v>
      </c>
      <c r="V415" s="101"/>
      <c r="W415" s="104" t="s">
        <v>94</v>
      </c>
      <c r="X415" s="168" t="s">
        <v>698</v>
      </c>
      <c r="Y415" s="97" t="s">
        <v>1132</v>
      </c>
      <c r="Z415" s="112"/>
      <c r="AA415" s="40"/>
    </row>
    <row r="416" spans="1:27" s="43" customFormat="1" ht="18" customHeight="1">
      <c r="A416" s="87">
        <f>IF(I416="","",MAX($A$11:A415)+1)</f>
        <v>378</v>
      </c>
      <c r="B416" s="88">
        <v>3</v>
      </c>
      <c r="C416" s="118" t="s">
        <v>456</v>
      </c>
      <c r="D416" s="156">
        <v>29043</v>
      </c>
      <c r="E416" s="90"/>
      <c r="F416" s="91" t="e">
        <v>#N/A</v>
      </c>
      <c r="G416" s="91">
        <v>38534</v>
      </c>
      <c r="H416" s="91">
        <v>40544</v>
      </c>
      <c r="I416" s="161" t="s">
        <v>12</v>
      </c>
      <c r="J416" s="93" t="s">
        <v>975</v>
      </c>
      <c r="K416" s="94" t="s">
        <v>14</v>
      </c>
      <c r="L416" s="145"/>
      <c r="M416" s="145"/>
      <c r="N416" s="59"/>
      <c r="O416" s="92" t="s">
        <v>15</v>
      </c>
      <c r="P416" s="112"/>
      <c r="Q416" s="161" t="s">
        <v>745</v>
      </c>
      <c r="R416" s="161"/>
      <c r="S416" s="92"/>
      <c r="T416" s="97"/>
      <c r="U416" s="101"/>
      <c r="V416" s="101"/>
      <c r="W416" s="104" t="s">
        <v>94</v>
      </c>
      <c r="X416" s="168" t="s">
        <v>698</v>
      </c>
      <c r="Y416" s="97"/>
      <c r="Z416" s="327" t="s">
        <v>969</v>
      </c>
      <c r="AA416" s="40"/>
    </row>
    <row r="417" spans="1:27" ht="18" customHeight="1">
      <c r="A417" s="87">
        <f>IF(I417="","",MAX($A$11:A416)+1)</f>
      </c>
      <c r="B417" s="181">
        <v>27</v>
      </c>
      <c r="C417" s="220" t="s">
        <v>981</v>
      </c>
      <c r="D417" s="183"/>
      <c r="E417" s="184"/>
      <c r="F417" s="91"/>
      <c r="G417" s="185"/>
      <c r="H417" s="185"/>
      <c r="I417" s="205"/>
      <c r="J417" s="187"/>
      <c r="K417" s="188"/>
      <c r="L417" s="186"/>
      <c r="M417" s="186"/>
      <c r="N417" s="189"/>
      <c r="O417" s="195"/>
      <c r="P417" s="204"/>
      <c r="Q417" s="204"/>
      <c r="R417" s="204"/>
      <c r="S417" s="186"/>
      <c r="T417" s="197"/>
      <c r="U417" s="198"/>
      <c r="V417" s="198"/>
      <c r="W417" s="216"/>
      <c r="X417" s="191"/>
      <c r="Y417" s="192"/>
      <c r="Z417" s="244"/>
      <c r="AA417" s="40"/>
    </row>
    <row r="418" spans="1:27" ht="18" customHeight="1">
      <c r="A418" s="87">
        <f>IF(I418="","",MAX($A$11:A417)+1)</f>
        <v>379</v>
      </c>
      <c r="B418" s="88">
        <v>2</v>
      </c>
      <c r="C418" s="118" t="s">
        <v>527</v>
      </c>
      <c r="D418" s="156"/>
      <c r="E418" s="156">
        <v>27504</v>
      </c>
      <c r="F418" s="91">
        <v>35765</v>
      </c>
      <c r="G418" s="91">
        <v>35765</v>
      </c>
      <c r="H418" s="91">
        <v>38139</v>
      </c>
      <c r="I418" s="161" t="s">
        <v>12</v>
      </c>
      <c r="J418" s="93" t="s">
        <v>974</v>
      </c>
      <c r="K418" s="94" t="s">
        <v>14</v>
      </c>
      <c r="L418" s="92" t="s">
        <v>1002</v>
      </c>
      <c r="M418" s="92"/>
      <c r="N418" s="59"/>
      <c r="O418" s="92" t="s">
        <v>15</v>
      </c>
      <c r="P418" s="108" t="s">
        <v>930</v>
      </c>
      <c r="Q418" s="161" t="s">
        <v>16</v>
      </c>
      <c r="R418" s="92">
        <v>2011</v>
      </c>
      <c r="S418" s="92"/>
      <c r="T418" s="100"/>
      <c r="U418" s="101"/>
      <c r="V418" s="101"/>
      <c r="W418" s="92" t="s">
        <v>155</v>
      </c>
      <c r="X418" s="168" t="s">
        <v>697</v>
      </c>
      <c r="Y418" s="97" t="s">
        <v>1135</v>
      </c>
      <c r="Z418" s="112"/>
      <c r="AA418" s="40"/>
    </row>
    <row r="419" spans="1:27" ht="18" customHeight="1">
      <c r="A419" s="87">
        <f>IF(I419="","",MAX($A$11:A418)+1)</f>
        <v>380</v>
      </c>
      <c r="B419" s="88">
        <v>3</v>
      </c>
      <c r="C419" s="102" t="s">
        <v>334</v>
      </c>
      <c r="D419" s="85">
        <v>29041</v>
      </c>
      <c r="E419" s="90"/>
      <c r="F419" s="91">
        <v>38534</v>
      </c>
      <c r="G419" s="91">
        <v>38534</v>
      </c>
      <c r="H419" s="91" t="s">
        <v>872</v>
      </c>
      <c r="I419" s="92" t="s">
        <v>12</v>
      </c>
      <c r="J419" s="93" t="s">
        <v>975</v>
      </c>
      <c r="K419" s="94" t="s">
        <v>14</v>
      </c>
      <c r="L419" s="92" t="s">
        <v>1002</v>
      </c>
      <c r="M419" s="92"/>
      <c r="N419" s="59" t="s">
        <v>749</v>
      </c>
      <c r="O419" s="92" t="s">
        <v>15</v>
      </c>
      <c r="P419" s="92" t="s">
        <v>937</v>
      </c>
      <c r="Q419" s="95" t="s">
        <v>16</v>
      </c>
      <c r="R419" s="92">
        <v>2011</v>
      </c>
      <c r="S419" s="92"/>
      <c r="T419" s="100"/>
      <c r="U419" s="101"/>
      <c r="V419" s="101"/>
      <c r="W419" s="92" t="s">
        <v>561</v>
      </c>
      <c r="X419" s="168" t="s">
        <v>699</v>
      </c>
      <c r="Y419" s="97" t="s">
        <v>1138</v>
      </c>
      <c r="Z419" s="112"/>
      <c r="AA419" s="40"/>
    </row>
    <row r="420" spans="1:27" s="41" customFormat="1" ht="18" customHeight="1">
      <c r="A420" s="87">
        <f>IF(I420="","",MAX($A$11:A419)+1)</f>
        <v>381</v>
      </c>
      <c r="B420" s="88">
        <v>4</v>
      </c>
      <c r="C420" s="118" t="s">
        <v>529</v>
      </c>
      <c r="D420" s="156">
        <v>27682</v>
      </c>
      <c r="E420" s="90"/>
      <c r="F420" s="91">
        <v>36047</v>
      </c>
      <c r="G420" s="91">
        <v>36047</v>
      </c>
      <c r="H420" s="91" t="s">
        <v>851</v>
      </c>
      <c r="I420" s="103" t="s">
        <v>206</v>
      </c>
      <c r="J420" s="93" t="s">
        <v>975</v>
      </c>
      <c r="K420" s="94"/>
      <c r="L420" s="6" t="s">
        <v>1101</v>
      </c>
      <c r="M420" s="92"/>
      <c r="N420" s="59"/>
      <c r="O420" s="92" t="s">
        <v>15</v>
      </c>
      <c r="P420" s="97"/>
      <c r="Q420" s="161" t="s">
        <v>745</v>
      </c>
      <c r="R420" s="161"/>
      <c r="S420" s="92" t="s">
        <v>736</v>
      </c>
      <c r="T420" s="100"/>
      <c r="U420" s="92" t="s">
        <v>828</v>
      </c>
      <c r="V420" s="92"/>
      <c r="W420" s="104" t="s">
        <v>94</v>
      </c>
      <c r="X420" s="168"/>
      <c r="Y420" s="97"/>
      <c r="Z420" s="112"/>
      <c r="AA420" s="40"/>
    </row>
    <row r="421" spans="1:27" ht="18" customHeight="1">
      <c r="A421" s="87">
        <f>IF(I421="","",MAX($A$11:A420)+1)</f>
        <v>382</v>
      </c>
      <c r="B421" s="88">
        <v>5</v>
      </c>
      <c r="C421" s="118" t="s">
        <v>530</v>
      </c>
      <c r="D421" s="156">
        <v>23723</v>
      </c>
      <c r="E421" s="90"/>
      <c r="F421" s="91">
        <v>33055</v>
      </c>
      <c r="G421" s="91">
        <v>33055</v>
      </c>
      <c r="H421" s="91" t="s">
        <v>878</v>
      </c>
      <c r="I421" s="103" t="s">
        <v>206</v>
      </c>
      <c r="J421" s="93">
        <v>13095</v>
      </c>
      <c r="K421" s="94"/>
      <c r="L421" s="92" t="s">
        <v>1102</v>
      </c>
      <c r="M421" s="92"/>
      <c r="N421" s="59"/>
      <c r="O421" s="92" t="s">
        <v>15</v>
      </c>
      <c r="P421" s="97"/>
      <c r="Q421" s="161" t="s">
        <v>745</v>
      </c>
      <c r="R421" s="161"/>
      <c r="S421" s="92"/>
      <c r="T421" s="100"/>
      <c r="U421" s="101"/>
      <c r="V421" s="101"/>
      <c r="W421" s="104" t="s">
        <v>20</v>
      </c>
      <c r="X421" s="168"/>
      <c r="Y421" s="97"/>
      <c r="Z421" s="112"/>
      <c r="AA421" s="40"/>
    </row>
    <row r="422" spans="1:27" s="43" customFormat="1" ht="18" customHeight="1">
      <c r="A422" s="87">
        <f>IF(I422="","",MAX($A$11:A421)+1)</f>
        <v>383</v>
      </c>
      <c r="B422" s="88">
        <v>6</v>
      </c>
      <c r="C422" s="118" t="s">
        <v>531</v>
      </c>
      <c r="D422" s="156">
        <v>30778</v>
      </c>
      <c r="E422" s="90"/>
      <c r="F422" s="91">
        <v>39326</v>
      </c>
      <c r="G422" s="91">
        <v>39326</v>
      </c>
      <c r="H422" s="91">
        <v>40360</v>
      </c>
      <c r="I422" s="161" t="s">
        <v>12</v>
      </c>
      <c r="J422" s="93" t="s">
        <v>975</v>
      </c>
      <c r="K422" s="94" t="s">
        <v>14</v>
      </c>
      <c r="L422" s="92"/>
      <c r="M422" s="92"/>
      <c r="N422" s="59"/>
      <c r="O422" s="92" t="s">
        <v>15</v>
      </c>
      <c r="P422" s="112" t="s">
        <v>932</v>
      </c>
      <c r="Q422" s="161" t="s">
        <v>16</v>
      </c>
      <c r="R422" s="161"/>
      <c r="S422" s="92" t="s">
        <v>737</v>
      </c>
      <c r="T422" s="97"/>
      <c r="U422" s="101" t="s">
        <v>829</v>
      </c>
      <c r="V422" s="101"/>
      <c r="W422" s="104" t="s">
        <v>638</v>
      </c>
      <c r="X422" s="168" t="s">
        <v>702</v>
      </c>
      <c r="Y422" s="97"/>
      <c r="Z422" s="112"/>
      <c r="AA422" s="40"/>
    </row>
    <row r="423" spans="1:26" s="43" customFormat="1" ht="18" customHeight="1">
      <c r="A423" s="106">
        <f>IF(I423="","",MAX($A$11:A422)+1)</f>
        <v>384</v>
      </c>
      <c r="B423" s="88">
        <v>7</v>
      </c>
      <c r="C423" s="176" t="s">
        <v>532</v>
      </c>
      <c r="D423" s="506">
        <v>29645</v>
      </c>
      <c r="E423" s="433"/>
      <c r="F423" s="91"/>
      <c r="G423" s="91">
        <v>40087</v>
      </c>
      <c r="H423" s="91"/>
      <c r="I423" s="92" t="s">
        <v>12</v>
      </c>
      <c r="J423" s="93" t="s">
        <v>975</v>
      </c>
      <c r="K423" s="94" t="s">
        <v>14</v>
      </c>
      <c r="L423" s="92"/>
      <c r="M423" s="92"/>
      <c r="N423" s="59"/>
      <c r="O423" s="92" t="s">
        <v>15</v>
      </c>
      <c r="P423" s="106"/>
      <c r="Q423" s="147" t="s">
        <v>16</v>
      </c>
      <c r="R423" s="92">
        <v>0</v>
      </c>
      <c r="S423" s="100">
        <v>0</v>
      </c>
      <c r="T423" s="101">
        <v>0</v>
      </c>
      <c r="U423" s="92">
        <v>0</v>
      </c>
      <c r="V423" s="97">
        <v>0</v>
      </c>
      <c r="W423" s="97">
        <v>0</v>
      </c>
      <c r="X423" s="329" t="s">
        <v>699</v>
      </c>
      <c r="Y423" s="100" t="s">
        <v>1138</v>
      </c>
      <c r="Z423" s="97"/>
    </row>
    <row r="424" spans="1:26" ht="18" customHeight="1">
      <c r="A424" s="106">
        <f>IF(I424="","",MAX($A$11:A423)+1)</f>
        <v>385</v>
      </c>
      <c r="B424" s="88">
        <v>5</v>
      </c>
      <c r="C424" s="176" t="s">
        <v>537</v>
      </c>
      <c r="D424" s="367">
        <v>32104</v>
      </c>
      <c r="E424" s="433"/>
      <c r="F424" s="91"/>
      <c r="G424" s="91">
        <v>40513</v>
      </c>
      <c r="H424" s="91"/>
      <c r="I424" s="92" t="s">
        <v>12</v>
      </c>
      <c r="J424" s="121" t="s">
        <v>1289</v>
      </c>
      <c r="K424" s="94"/>
      <c r="L424" s="92"/>
      <c r="M424" s="92"/>
      <c r="N424" s="59"/>
      <c r="O424" s="92" t="s">
        <v>15</v>
      </c>
      <c r="P424" s="106"/>
      <c r="Q424" s="88" t="s">
        <v>745</v>
      </c>
      <c r="R424" s="92">
        <v>0</v>
      </c>
      <c r="S424" s="100">
        <v>0</v>
      </c>
      <c r="T424" s="101">
        <v>0</v>
      </c>
      <c r="U424" s="92">
        <v>0</v>
      </c>
      <c r="V424" s="97">
        <v>0</v>
      </c>
      <c r="W424" s="97">
        <v>0</v>
      </c>
      <c r="X424" s="329">
        <v>0</v>
      </c>
      <c r="Y424" s="100">
        <v>0</v>
      </c>
      <c r="Z424" s="97"/>
    </row>
    <row r="425" spans="1:27" s="41" customFormat="1" ht="18" customHeight="1">
      <c r="A425" s="106">
        <f>IF(I425="","",MAX($A$11:A424)+1)</f>
      </c>
      <c r="B425" s="181">
        <v>28</v>
      </c>
      <c r="C425" s="214" t="s">
        <v>1104</v>
      </c>
      <c r="D425" s="183"/>
      <c r="E425" s="184"/>
      <c r="F425" s="185"/>
      <c r="G425" s="185"/>
      <c r="H425" s="185"/>
      <c r="I425" s="186"/>
      <c r="J425" s="187"/>
      <c r="K425" s="188"/>
      <c r="L425" s="186"/>
      <c r="M425" s="186"/>
      <c r="N425" s="189"/>
      <c r="O425" s="186"/>
      <c r="P425" s="192"/>
      <c r="Q425" s="186"/>
      <c r="R425" s="186"/>
      <c r="S425" s="186"/>
      <c r="T425" s="197"/>
      <c r="U425" s="244"/>
      <c r="V425" s="244"/>
      <c r="W425" s="216"/>
      <c r="X425" s="191"/>
      <c r="Y425" s="192"/>
      <c r="Z425" s="244"/>
      <c r="AA425" s="40"/>
    </row>
    <row r="426" spans="1:27" ht="18" customHeight="1">
      <c r="A426" s="106">
        <f>IF(I426="","",MAX($A$11:A425)+1)</f>
        <v>386</v>
      </c>
      <c r="B426" s="88">
        <v>1</v>
      </c>
      <c r="C426" s="98" t="s">
        <v>676</v>
      </c>
      <c r="D426" s="82"/>
      <c r="E426" s="84">
        <v>31926</v>
      </c>
      <c r="F426" s="91"/>
      <c r="G426" s="91">
        <v>42401</v>
      </c>
      <c r="H426" s="91">
        <v>42401</v>
      </c>
      <c r="I426" s="103" t="s">
        <v>206</v>
      </c>
      <c r="J426" s="93" t="s">
        <v>975</v>
      </c>
      <c r="K426" s="142" t="s">
        <v>14</v>
      </c>
      <c r="L426" s="92" t="s">
        <v>1267</v>
      </c>
      <c r="M426" s="92"/>
      <c r="N426" s="59"/>
      <c r="O426" s="106" t="s">
        <v>15</v>
      </c>
      <c r="P426" s="95"/>
      <c r="Q426" s="95" t="s">
        <v>745</v>
      </c>
      <c r="R426" s="95"/>
      <c r="S426" s="92"/>
      <c r="T426" s="100"/>
      <c r="U426" s="101"/>
      <c r="V426" s="101"/>
      <c r="W426" s="92" t="s">
        <v>1172</v>
      </c>
      <c r="X426" s="168" t="s">
        <v>701</v>
      </c>
      <c r="Y426" s="97"/>
      <c r="Z426" s="112"/>
      <c r="AA426" s="40"/>
    </row>
    <row r="427" spans="1:27" s="43" customFormat="1" ht="18" customHeight="1">
      <c r="A427" s="106">
        <f>IF(I427="","",MAX($A$11:A426)+1)</f>
        <v>387</v>
      </c>
      <c r="B427" s="88">
        <v>2</v>
      </c>
      <c r="C427" s="98" t="s">
        <v>384</v>
      </c>
      <c r="D427" s="84"/>
      <c r="E427" s="85">
        <v>32086</v>
      </c>
      <c r="F427" s="91">
        <v>40210</v>
      </c>
      <c r="G427" s="91">
        <v>40210</v>
      </c>
      <c r="H427" s="91">
        <v>41214</v>
      </c>
      <c r="I427" s="103" t="s">
        <v>39</v>
      </c>
      <c r="J427" s="93" t="s">
        <v>975</v>
      </c>
      <c r="K427" s="94" t="s">
        <v>14</v>
      </c>
      <c r="L427" s="112" t="s">
        <v>1292</v>
      </c>
      <c r="M427" s="112"/>
      <c r="N427" s="59"/>
      <c r="O427" s="92" t="s">
        <v>15</v>
      </c>
      <c r="P427" s="112" t="s">
        <v>1034</v>
      </c>
      <c r="Q427" s="147" t="s">
        <v>16</v>
      </c>
      <c r="R427" s="88"/>
      <c r="S427" s="92" t="s">
        <v>737</v>
      </c>
      <c r="T427" s="97"/>
      <c r="U427" s="101" t="s">
        <v>802</v>
      </c>
      <c r="V427" s="101"/>
      <c r="W427" s="92" t="s">
        <v>644</v>
      </c>
      <c r="X427" s="168" t="s">
        <v>695</v>
      </c>
      <c r="Y427" s="97" t="s">
        <v>1127</v>
      </c>
      <c r="Z427" s="112"/>
      <c r="AA427" s="40"/>
    </row>
    <row r="428" spans="1:27" s="43" customFormat="1" ht="15.75" customHeight="1">
      <c r="A428" s="106">
        <f>IF(I428="","",MAX($A$11:A427)+1)</f>
        <v>388</v>
      </c>
      <c r="B428" s="88">
        <v>3</v>
      </c>
      <c r="C428" s="102" t="s">
        <v>197</v>
      </c>
      <c r="D428" s="85">
        <v>29631</v>
      </c>
      <c r="E428" s="90"/>
      <c r="F428" s="91">
        <v>38018</v>
      </c>
      <c r="G428" s="91">
        <v>38018</v>
      </c>
      <c r="H428" s="91" t="s">
        <v>872</v>
      </c>
      <c r="I428" s="92" t="s">
        <v>12</v>
      </c>
      <c r="J428" s="93" t="s">
        <v>975</v>
      </c>
      <c r="K428" s="94" t="s">
        <v>14</v>
      </c>
      <c r="L428" s="92"/>
      <c r="N428" s="92" t="s">
        <v>1028</v>
      </c>
      <c r="O428" s="92" t="s">
        <v>15</v>
      </c>
      <c r="P428" s="112" t="s">
        <v>936</v>
      </c>
      <c r="Q428" s="92" t="s">
        <v>16</v>
      </c>
      <c r="R428" s="92">
        <v>2017</v>
      </c>
      <c r="S428" s="92" t="s">
        <v>737</v>
      </c>
      <c r="T428" s="97"/>
      <c r="U428" s="101" t="s">
        <v>758</v>
      </c>
      <c r="V428" s="101"/>
      <c r="W428" s="104" t="s">
        <v>612</v>
      </c>
      <c r="X428" s="168" t="s">
        <v>697</v>
      </c>
      <c r="Y428" s="97" t="s">
        <v>1135</v>
      </c>
      <c r="Z428" s="112" t="s">
        <v>568</v>
      </c>
      <c r="AA428" s="40"/>
    </row>
    <row r="429" spans="1:27" s="43" customFormat="1" ht="18" customHeight="1">
      <c r="A429" s="106">
        <f>IF(I429="","",MAX($A$11:A428)+1)</f>
        <v>389</v>
      </c>
      <c r="B429" s="88">
        <v>4</v>
      </c>
      <c r="C429" s="102" t="s">
        <v>195</v>
      </c>
      <c r="D429" s="127"/>
      <c r="E429" s="85">
        <v>29882</v>
      </c>
      <c r="F429" s="91">
        <v>38018</v>
      </c>
      <c r="G429" s="91">
        <v>38018</v>
      </c>
      <c r="H429" s="91" t="s">
        <v>872</v>
      </c>
      <c r="I429" s="92" t="s">
        <v>12</v>
      </c>
      <c r="J429" s="93" t="s">
        <v>975</v>
      </c>
      <c r="K429" s="94" t="s">
        <v>14</v>
      </c>
      <c r="L429" s="92"/>
      <c r="M429" s="92"/>
      <c r="N429" s="59"/>
      <c r="O429" s="92" t="s">
        <v>15</v>
      </c>
      <c r="P429" s="112" t="s">
        <v>936</v>
      </c>
      <c r="Q429" s="88" t="s">
        <v>16</v>
      </c>
      <c r="R429" s="92">
        <v>2017</v>
      </c>
      <c r="S429" s="92" t="s">
        <v>737</v>
      </c>
      <c r="T429" s="97"/>
      <c r="U429" s="101" t="s">
        <v>758</v>
      </c>
      <c r="V429" s="101"/>
      <c r="W429" s="104" t="s">
        <v>612</v>
      </c>
      <c r="X429" s="168" t="s">
        <v>697</v>
      </c>
      <c r="Y429" s="97" t="s">
        <v>1135</v>
      </c>
      <c r="Z429" s="112" t="s">
        <v>568</v>
      </c>
      <c r="AA429" s="40"/>
    </row>
    <row r="430" spans="1:27" s="43" customFormat="1" ht="18" customHeight="1">
      <c r="A430" s="106">
        <f>IF(I430="","",MAX($A$11:A429)+1)</f>
        <v>390</v>
      </c>
      <c r="B430" s="88">
        <v>5</v>
      </c>
      <c r="C430" s="102" t="s">
        <v>1288</v>
      </c>
      <c r="D430" s="127"/>
      <c r="E430" s="85">
        <v>33167</v>
      </c>
      <c r="F430" s="91"/>
      <c r="G430" s="91">
        <v>44287</v>
      </c>
      <c r="H430" s="91">
        <v>44287</v>
      </c>
      <c r="I430" s="92" t="s">
        <v>12</v>
      </c>
      <c r="J430" s="93" t="s">
        <v>975</v>
      </c>
      <c r="K430" s="94" t="s">
        <v>14</v>
      </c>
      <c r="L430" s="92"/>
      <c r="M430" s="92"/>
      <c r="N430" s="59"/>
      <c r="O430" s="92" t="s">
        <v>15</v>
      </c>
      <c r="P430" s="112"/>
      <c r="Q430" s="88" t="s">
        <v>745</v>
      </c>
      <c r="R430" s="92"/>
      <c r="S430" s="92"/>
      <c r="T430" s="97"/>
      <c r="U430" s="101"/>
      <c r="V430" s="101"/>
      <c r="W430" s="104"/>
      <c r="X430" s="168" t="s">
        <v>695</v>
      </c>
      <c r="Y430" s="97"/>
      <c r="Z430" s="112"/>
      <c r="AA430" s="40"/>
    </row>
    <row r="433" spans="1:53" s="10" customFormat="1" ht="15.75" customHeight="1">
      <c r="A433" s="314" t="s">
        <v>1159</v>
      </c>
      <c r="B433" s="315"/>
      <c r="C433" s="315"/>
      <c r="D433" s="316"/>
      <c r="E433" s="316"/>
      <c r="F433" s="315"/>
      <c r="G433" s="315"/>
      <c r="H433" s="315"/>
      <c r="I433" s="316"/>
      <c r="J433" s="317"/>
      <c r="K433" s="315"/>
      <c r="L433" s="316"/>
      <c r="M433" s="316"/>
      <c r="N433" s="318"/>
      <c r="O433" s="315"/>
      <c r="P433" s="319"/>
      <c r="Q433" s="315"/>
      <c r="R433" s="315"/>
      <c r="S433" s="315"/>
      <c r="T433" s="315"/>
      <c r="U433" s="316"/>
      <c r="V433" s="316"/>
      <c r="W433" s="316"/>
      <c r="X433" s="320"/>
      <c r="Y433" s="319"/>
      <c r="Z433" s="509"/>
      <c r="AA433" s="39"/>
      <c r="AB433" s="39"/>
      <c r="AC433" s="39"/>
      <c r="AD433" s="39"/>
      <c r="AE433" s="39"/>
      <c r="AF433" s="39"/>
      <c r="AG433" s="39"/>
      <c r="AH433" s="39"/>
      <c r="AI433" s="39"/>
      <c r="AJ433" s="39"/>
      <c r="AK433" s="39"/>
      <c r="AL433" s="39"/>
      <c r="AM433" s="39"/>
      <c r="AN433" s="39"/>
      <c r="AO433" s="39"/>
      <c r="AP433" s="39"/>
      <c r="AQ433" s="39"/>
      <c r="AR433" s="39"/>
      <c r="AS433" s="39"/>
      <c r="AT433" s="39"/>
      <c r="AU433" s="39"/>
      <c r="AV433" s="39"/>
      <c r="AW433" s="39"/>
      <c r="AX433" s="39"/>
      <c r="AY433" s="39"/>
      <c r="AZ433" s="39"/>
      <c r="BA433" s="39"/>
    </row>
    <row r="434" spans="1:53" s="10" customFormat="1" ht="15.75" customHeight="1">
      <c r="A434" s="314" t="s">
        <v>1159</v>
      </c>
      <c r="B434" s="315"/>
      <c r="C434" s="315"/>
      <c r="D434" s="315"/>
      <c r="E434" s="315"/>
      <c r="F434" s="315"/>
      <c r="G434" s="315"/>
      <c r="H434" s="315"/>
      <c r="I434" s="316"/>
      <c r="J434" s="317"/>
      <c r="K434" s="315"/>
      <c r="L434" s="316"/>
      <c r="M434" s="316"/>
      <c r="N434" s="318"/>
      <c r="O434" s="315"/>
      <c r="P434" s="319"/>
      <c r="Q434" s="315"/>
      <c r="R434" s="315"/>
      <c r="S434" s="315"/>
      <c r="T434" s="315"/>
      <c r="U434" s="316"/>
      <c r="V434" s="316"/>
      <c r="W434" s="316"/>
      <c r="X434" s="320"/>
      <c r="Y434" s="319"/>
      <c r="Z434" s="509"/>
      <c r="AA434" s="39"/>
      <c r="AB434" s="39"/>
      <c r="AC434" s="39"/>
      <c r="AD434" s="39"/>
      <c r="AE434" s="39"/>
      <c r="AF434" s="39"/>
      <c r="AG434" s="39"/>
      <c r="AH434" s="39"/>
      <c r="AI434" s="39"/>
      <c r="AJ434" s="39"/>
      <c r="AK434" s="39"/>
      <c r="AL434" s="39"/>
      <c r="AM434" s="39"/>
      <c r="AN434" s="39"/>
      <c r="AO434" s="39"/>
      <c r="AP434" s="39"/>
      <c r="AQ434" s="39"/>
      <c r="AR434" s="39"/>
      <c r="AS434" s="39"/>
      <c r="AT434" s="39"/>
      <c r="AU434" s="39"/>
      <c r="AV434" s="39"/>
      <c r="AW434" s="39"/>
      <c r="AX434" s="39"/>
      <c r="AY434" s="39"/>
      <c r="AZ434" s="39"/>
      <c r="BA434" s="39"/>
    </row>
    <row r="435" spans="1:53" s="74" customFormat="1" ht="15.75" customHeight="1">
      <c r="A435" s="321" t="s">
        <v>1159</v>
      </c>
      <c r="B435" s="66">
        <v>1</v>
      </c>
      <c r="C435" s="76" t="s">
        <v>548</v>
      </c>
      <c r="D435" s="68"/>
      <c r="E435" s="68"/>
      <c r="F435" s="68"/>
      <c r="G435" s="68"/>
      <c r="H435" s="68"/>
      <c r="I435" s="66"/>
      <c r="J435" s="69" t="s">
        <v>973</v>
      </c>
      <c r="K435" s="68"/>
      <c r="L435" s="66"/>
      <c r="M435" s="66"/>
      <c r="N435" s="70"/>
      <c r="O435" s="68"/>
      <c r="P435" s="71"/>
      <c r="Q435" s="96" t="s">
        <v>557</v>
      </c>
      <c r="R435" s="75"/>
      <c r="S435" s="68"/>
      <c r="T435" s="68"/>
      <c r="U435" s="66"/>
      <c r="V435" s="66"/>
      <c r="W435" s="66" t="s">
        <v>155</v>
      </c>
      <c r="X435" s="169" t="s">
        <v>697</v>
      </c>
      <c r="Y435" s="323" t="s">
        <v>1135</v>
      </c>
      <c r="Z435" s="510"/>
      <c r="AA435" s="73"/>
      <c r="AB435" s="73"/>
      <c r="AC435" s="73"/>
      <c r="AD435" s="73"/>
      <c r="AE435" s="73"/>
      <c r="AF435" s="73"/>
      <c r="AG435" s="73"/>
      <c r="AH435" s="73"/>
      <c r="AI435" s="73"/>
      <c r="AJ435" s="73"/>
      <c r="AK435" s="73"/>
      <c r="AL435" s="73"/>
      <c r="AM435" s="73"/>
      <c r="AN435" s="73"/>
      <c r="AO435" s="73"/>
      <c r="AP435" s="73"/>
      <c r="AQ435" s="73"/>
      <c r="AR435" s="73"/>
      <c r="AS435" s="73"/>
      <c r="AT435" s="73"/>
      <c r="AU435" s="73"/>
      <c r="AV435" s="73"/>
      <c r="AW435" s="73"/>
      <c r="AX435" s="73"/>
      <c r="AY435" s="73"/>
      <c r="AZ435" s="73"/>
      <c r="BA435" s="73"/>
    </row>
    <row r="436" spans="1:53" s="74" customFormat="1" ht="15.75" customHeight="1">
      <c r="A436" s="321" t="s">
        <v>1159</v>
      </c>
      <c r="B436" s="66">
        <v>2</v>
      </c>
      <c r="C436" s="76" t="s">
        <v>551</v>
      </c>
      <c r="D436" s="68"/>
      <c r="E436" s="68"/>
      <c r="F436" s="68"/>
      <c r="G436" s="68"/>
      <c r="H436" s="68"/>
      <c r="I436" s="66"/>
      <c r="J436" s="69" t="s">
        <v>973</v>
      </c>
      <c r="K436" s="68"/>
      <c r="L436" s="66"/>
      <c r="M436" s="66"/>
      <c r="N436" s="70"/>
      <c r="O436" s="68"/>
      <c r="P436" s="71"/>
      <c r="Q436" s="95" t="s">
        <v>557</v>
      </c>
      <c r="R436" s="78"/>
      <c r="S436" s="68"/>
      <c r="T436" s="68"/>
      <c r="U436" s="66"/>
      <c r="V436" s="66"/>
      <c r="W436" s="66"/>
      <c r="X436" s="169" t="s">
        <v>698</v>
      </c>
      <c r="Y436" s="323" t="s">
        <v>1132</v>
      </c>
      <c r="Z436" s="510"/>
      <c r="AA436" s="73"/>
      <c r="AB436" s="73"/>
      <c r="AC436" s="73"/>
      <c r="AD436" s="73"/>
      <c r="AE436" s="73"/>
      <c r="AF436" s="73"/>
      <c r="AG436" s="73"/>
      <c r="AH436" s="73"/>
      <c r="AI436" s="73"/>
      <c r="AJ436" s="73"/>
      <c r="AK436" s="73"/>
      <c r="AL436" s="73"/>
      <c r="AM436" s="73"/>
      <c r="AN436" s="73"/>
      <c r="AO436" s="73"/>
      <c r="AP436" s="73"/>
      <c r="AQ436" s="73"/>
      <c r="AR436" s="73"/>
      <c r="AS436" s="73"/>
      <c r="AT436" s="73"/>
      <c r="AU436" s="73"/>
      <c r="AV436" s="73"/>
      <c r="AW436" s="73"/>
      <c r="AX436" s="73"/>
      <c r="AY436" s="73"/>
      <c r="AZ436" s="73"/>
      <c r="BA436" s="73"/>
    </row>
    <row r="437" spans="1:53" s="74" customFormat="1" ht="15.75" customHeight="1">
      <c r="A437" s="321" t="s">
        <v>1159</v>
      </c>
      <c r="B437" s="66">
        <v>3</v>
      </c>
      <c r="C437" s="76" t="s">
        <v>547</v>
      </c>
      <c r="D437" s="68"/>
      <c r="E437" s="68"/>
      <c r="F437" s="68"/>
      <c r="G437" s="68"/>
      <c r="H437" s="68"/>
      <c r="I437" s="66"/>
      <c r="J437" s="69" t="s">
        <v>973</v>
      </c>
      <c r="K437" s="68"/>
      <c r="L437" s="66"/>
      <c r="M437" s="66"/>
      <c r="N437" s="70"/>
      <c r="O437" s="68"/>
      <c r="P437" s="71"/>
      <c r="Q437" s="96" t="s">
        <v>558</v>
      </c>
      <c r="R437" s="75"/>
      <c r="S437" s="68"/>
      <c r="T437" s="68"/>
      <c r="U437" s="66"/>
      <c r="V437" s="66"/>
      <c r="W437" s="66" t="s">
        <v>155</v>
      </c>
      <c r="X437" s="169" t="s">
        <v>697</v>
      </c>
      <c r="Y437" s="323" t="s">
        <v>1135</v>
      </c>
      <c r="Z437" s="510"/>
      <c r="AA437" s="73"/>
      <c r="AB437" s="73"/>
      <c r="AC437" s="73"/>
      <c r="AD437" s="73"/>
      <c r="AE437" s="73"/>
      <c r="AF437" s="73"/>
      <c r="AG437" s="73"/>
      <c r="AH437" s="73"/>
      <c r="AI437" s="73"/>
      <c r="AJ437" s="73"/>
      <c r="AK437" s="73"/>
      <c r="AL437" s="73"/>
      <c r="AM437" s="73"/>
      <c r="AN437" s="73"/>
      <c r="AO437" s="73"/>
      <c r="AP437" s="73"/>
      <c r="AQ437" s="73"/>
      <c r="AR437" s="73"/>
      <c r="AS437" s="73"/>
      <c r="AT437" s="73"/>
      <c r="AU437" s="73"/>
      <c r="AV437" s="73"/>
      <c r="AW437" s="73"/>
      <c r="AX437" s="73"/>
      <c r="AY437" s="73"/>
      <c r="AZ437" s="73"/>
      <c r="BA437" s="73"/>
    </row>
    <row r="438" spans="1:53" s="297" customFormat="1" ht="15.75" customHeight="1">
      <c r="A438" s="321" t="s">
        <v>1159</v>
      </c>
      <c r="B438" s="66">
        <v>4</v>
      </c>
      <c r="C438" s="67" t="s">
        <v>546</v>
      </c>
      <c r="D438" s="68"/>
      <c r="E438" s="68"/>
      <c r="F438" s="68"/>
      <c r="G438" s="68"/>
      <c r="H438" s="68"/>
      <c r="I438" s="66"/>
      <c r="J438" s="69" t="s">
        <v>974</v>
      </c>
      <c r="K438" s="68"/>
      <c r="L438" s="66"/>
      <c r="M438" s="66"/>
      <c r="N438" s="70"/>
      <c r="O438" s="68"/>
      <c r="P438" s="71"/>
      <c r="Q438" s="108" t="s">
        <v>16</v>
      </c>
      <c r="R438" s="72"/>
      <c r="S438" s="68"/>
      <c r="T438" s="68"/>
      <c r="U438" s="66"/>
      <c r="V438" s="66"/>
      <c r="W438" s="66" t="s">
        <v>155</v>
      </c>
      <c r="X438" s="169" t="s">
        <v>697</v>
      </c>
      <c r="Y438" s="323" t="s">
        <v>1135</v>
      </c>
      <c r="Z438" s="510"/>
      <c r="AA438" s="73"/>
      <c r="AB438" s="73"/>
      <c r="AC438" s="73"/>
      <c r="AD438" s="73"/>
      <c r="AE438" s="73"/>
      <c r="AF438" s="73"/>
      <c r="AG438" s="73"/>
      <c r="AH438" s="73"/>
      <c r="AI438" s="73"/>
      <c r="AJ438" s="73"/>
      <c r="AK438" s="73"/>
      <c r="AL438" s="73"/>
      <c r="AM438" s="73"/>
      <c r="AN438" s="73"/>
      <c r="AO438" s="73"/>
      <c r="AP438" s="73"/>
      <c r="AQ438" s="73"/>
      <c r="AR438" s="73"/>
      <c r="AS438" s="73"/>
      <c r="AT438" s="73"/>
      <c r="AU438" s="73"/>
      <c r="AV438" s="73"/>
      <c r="AW438" s="73"/>
      <c r="AX438" s="73"/>
      <c r="AY438" s="73"/>
      <c r="AZ438" s="73"/>
      <c r="BA438" s="73"/>
    </row>
    <row r="439" spans="1:53" s="74" customFormat="1" ht="15.75" customHeight="1">
      <c r="A439" s="321" t="s">
        <v>1159</v>
      </c>
      <c r="B439" s="66">
        <v>5</v>
      </c>
      <c r="C439" s="77" t="s">
        <v>549</v>
      </c>
      <c r="D439" s="68"/>
      <c r="E439" s="68"/>
      <c r="F439" s="68"/>
      <c r="G439" s="68"/>
      <c r="H439" s="68"/>
      <c r="I439" s="66"/>
      <c r="J439" s="69" t="s">
        <v>975</v>
      </c>
      <c r="K439" s="68"/>
      <c r="L439" s="66"/>
      <c r="M439" s="66"/>
      <c r="N439" s="70"/>
      <c r="O439" s="68"/>
      <c r="P439" s="71"/>
      <c r="Q439" s="108" t="s">
        <v>16</v>
      </c>
      <c r="R439" s="72"/>
      <c r="S439" s="68"/>
      <c r="T439" s="68"/>
      <c r="U439" s="66"/>
      <c r="V439" s="66"/>
      <c r="W439" s="66" t="s">
        <v>155</v>
      </c>
      <c r="X439" s="169" t="s">
        <v>697</v>
      </c>
      <c r="Y439" s="323" t="s">
        <v>1135</v>
      </c>
      <c r="Z439" s="510"/>
      <c r="AA439" s="73"/>
      <c r="AB439" s="73"/>
      <c r="AC439" s="73"/>
      <c r="AD439" s="73"/>
      <c r="AE439" s="73"/>
      <c r="AF439" s="73"/>
      <c r="AG439" s="73"/>
      <c r="AH439" s="73"/>
      <c r="AI439" s="73"/>
      <c r="AJ439" s="73"/>
      <c r="AK439" s="73"/>
      <c r="AL439" s="73"/>
      <c r="AM439" s="73"/>
      <c r="AN439" s="73"/>
      <c r="AO439" s="73"/>
      <c r="AP439" s="73"/>
      <c r="AQ439" s="73"/>
      <c r="AR439" s="73"/>
      <c r="AS439" s="73"/>
      <c r="AT439" s="73"/>
      <c r="AU439" s="73"/>
      <c r="AV439" s="73"/>
      <c r="AW439" s="73"/>
      <c r="AX439" s="73"/>
      <c r="AY439" s="73"/>
      <c r="AZ439" s="73"/>
      <c r="BA439" s="73"/>
    </row>
    <row r="440" spans="1:53" s="74" customFormat="1" ht="15.75" customHeight="1">
      <c r="A440" s="321" t="s">
        <v>1159</v>
      </c>
      <c r="B440" s="66">
        <v>6</v>
      </c>
      <c r="C440" s="76" t="s">
        <v>550</v>
      </c>
      <c r="D440" s="68"/>
      <c r="E440" s="68"/>
      <c r="F440" s="68"/>
      <c r="G440" s="68"/>
      <c r="H440" s="68"/>
      <c r="I440" s="66"/>
      <c r="J440" s="69" t="s">
        <v>975</v>
      </c>
      <c r="K440" s="68"/>
      <c r="L440" s="66"/>
      <c r="M440" s="66"/>
      <c r="N440" s="70"/>
      <c r="O440" s="68"/>
      <c r="P440" s="71"/>
      <c r="Q440" s="108" t="s">
        <v>16</v>
      </c>
      <c r="R440" s="72"/>
      <c r="S440" s="68"/>
      <c r="T440" s="68"/>
      <c r="U440" s="66"/>
      <c r="V440" s="66"/>
      <c r="W440" s="66" t="s">
        <v>155</v>
      </c>
      <c r="X440" s="169" t="s">
        <v>697</v>
      </c>
      <c r="Y440" s="323" t="s">
        <v>1135</v>
      </c>
      <c r="Z440" s="510"/>
      <c r="AA440" s="73"/>
      <c r="AB440" s="73"/>
      <c r="AC440" s="73"/>
      <c r="AD440" s="73"/>
      <c r="AE440" s="73"/>
      <c r="AF440" s="73"/>
      <c r="AG440" s="73"/>
      <c r="AH440" s="73"/>
      <c r="AI440" s="73"/>
      <c r="AJ440" s="73"/>
      <c r="AK440" s="73"/>
      <c r="AL440" s="73"/>
      <c r="AM440" s="73"/>
      <c r="AN440" s="73"/>
      <c r="AO440" s="73"/>
      <c r="AP440" s="73"/>
      <c r="AQ440" s="73"/>
      <c r="AR440" s="73"/>
      <c r="AS440" s="73"/>
      <c r="AT440" s="73"/>
      <c r="AU440" s="73"/>
      <c r="AV440" s="73"/>
      <c r="AW440" s="73"/>
      <c r="AX440" s="73"/>
      <c r="AY440" s="73"/>
      <c r="AZ440" s="73"/>
      <c r="BA440" s="73"/>
    </row>
    <row r="441" spans="1:53" s="74" customFormat="1" ht="15.75" customHeight="1">
      <c r="A441" s="321" t="s">
        <v>1159</v>
      </c>
      <c r="B441" s="66">
        <v>7</v>
      </c>
      <c r="C441" s="76" t="s">
        <v>552</v>
      </c>
      <c r="D441" s="68"/>
      <c r="E441" s="68"/>
      <c r="F441" s="68"/>
      <c r="G441" s="68"/>
      <c r="H441" s="68"/>
      <c r="I441" s="66"/>
      <c r="J441" s="69" t="s">
        <v>975</v>
      </c>
      <c r="K441" s="68"/>
      <c r="L441" s="66"/>
      <c r="M441" s="66"/>
      <c r="N441" s="70"/>
      <c r="O441" s="68"/>
      <c r="P441" s="71"/>
      <c r="Q441" s="108" t="s">
        <v>16</v>
      </c>
      <c r="R441" s="72"/>
      <c r="S441" s="68"/>
      <c r="T441" s="68"/>
      <c r="U441" s="66"/>
      <c r="V441" s="66"/>
      <c r="W441" s="66" t="s">
        <v>155</v>
      </c>
      <c r="X441" s="169" t="s">
        <v>697</v>
      </c>
      <c r="Y441" s="323" t="s">
        <v>1135</v>
      </c>
      <c r="Z441" s="510"/>
      <c r="AA441" s="73"/>
      <c r="AB441" s="73"/>
      <c r="AC441" s="73"/>
      <c r="AD441" s="73"/>
      <c r="AE441" s="73"/>
      <c r="AF441" s="73"/>
      <c r="AG441" s="73"/>
      <c r="AH441" s="73"/>
      <c r="AI441" s="73"/>
      <c r="AJ441" s="73"/>
      <c r="AK441" s="73"/>
      <c r="AL441" s="73"/>
      <c r="AM441" s="73"/>
      <c r="AN441" s="73"/>
      <c r="AO441" s="73"/>
      <c r="AP441" s="73"/>
      <c r="AQ441" s="73"/>
      <c r="AR441" s="73"/>
      <c r="AS441" s="73"/>
      <c r="AT441" s="73"/>
      <c r="AU441" s="73"/>
      <c r="AV441" s="73"/>
      <c r="AW441" s="73"/>
      <c r="AX441" s="73"/>
      <c r="AY441" s="73"/>
      <c r="AZ441" s="73"/>
      <c r="BA441" s="73"/>
    </row>
    <row r="442" spans="1:53" s="74" customFormat="1" ht="15.75" customHeight="1">
      <c r="A442" s="322" t="s">
        <v>1159</v>
      </c>
      <c r="B442" s="66">
        <v>8</v>
      </c>
      <c r="C442" s="67" t="s">
        <v>589</v>
      </c>
      <c r="D442" s="68"/>
      <c r="E442" s="68"/>
      <c r="F442" s="68"/>
      <c r="G442" s="68"/>
      <c r="H442" s="68"/>
      <c r="I442" s="66"/>
      <c r="J442" s="69" t="s">
        <v>974</v>
      </c>
      <c r="K442" s="68"/>
      <c r="L442" s="66"/>
      <c r="M442" s="66"/>
      <c r="N442" s="70"/>
      <c r="O442" s="68"/>
      <c r="P442" s="71"/>
      <c r="Q442" s="108" t="s">
        <v>16</v>
      </c>
      <c r="R442" s="72"/>
      <c r="S442" s="68"/>
      <c r="T442" s="68"/>
      <c r="U442" s="66"/>
      <c r="V442" s="66"/>
      <c r="W442" s="66"/>
      <c r="X442" s="169" t="s">
        <v>700</v>
      </c>
      <c r="Y442" s="323" t="s">
        <v>1134</v>
      </c>
      <c r="Z442" s="511"/>
      <c r="AA442" s="296"/>
      <c r="AB442" s="296"/>
      <c r="AC442" s="296"/>
      <c r="AD442" s="296"/>
      <c r="AE442" s="296"/>
      <c r="AF442" s="296"/>
      <c r="AG442" s="296"/>
      <c r="AH442" s="296"/>
      <c r="AI442" s="296"/>
      <c r="AJ442" s="296"/>
      <c r="AK442" s="296"/>
      <c r="AL442" s="296"/>
      <c r="AM442" s="296"/>
      <c r="AN442" s="296"/>
      <c r="AO442" s="296"/>
      <c r="AP442" s="296"/>
      <c r="AQ442" s="296"/>
      <c r="AR442" s="296"/>
      <c r="AS442" s="296"/>
      <c r="AT442" s="296"/>
      <c r="AU442" s="296"/>
      <c r="AV442" s="296"/>
      <c r="AW442" s="296"/>
      <c r="AX442" s="296"/>
      <c r="AY442" s="296"/>
      <c r="AZ442" s="296"/>
      <c r="BA442" s="296"/>
    </row>
    <row r="443" spans="1:53" s="74" customFormat="1" ht="15.75" customHeight="1">
      <c r="A443" s="321" t="s">
        <v>1159</v>
      </c>
      <c r="B443" s="66">
        <v>9</v>
      </c>
      <c r="C443" s="67" t="s">
        <v>543</v>
      </c>
      <c r="D443" s="68"/>
      <c r="E443" s="68"/>
      <c r="F443" s="68"/>
      <c r="G443" s="68"/>
      <c r="H443" s="68"/>
      <c r="I443" s="66"/>
      <c r="J443" s="69" t="s">
        <v>975</v>
      </c>
      <c r="K443" s="68"/>
      <c r="L443" s="66"/>
      <c r="M443" s="66"/>
      <c r="N443" s="70"/>
      <c r="O443" s="68"/>
      <c r="P443" s="71"/>
      <c r="Q443" s="108" t="s">
        <v>16</v>
      </c>
      <c r="R443" s="72"/>
      <c r="S443" s="68"/>
      <c r="T443" s="68"/>
      <c r="U443" s="66"/>
      <c r="V443" s="66"/>
      <c r="W443" s="66"/>
      <c r="X443" s="169" t="s">
        <v>695</v>
      </c>
      <c r="Y443" s="71"/>
      <c r="Z443" s="510"/>
      <c r="AA443" s="73"/>
      <c r="AB443" s="73"/>
      <c r="AC443" s="73"/>
      <c r="AD443" s="73"/>
      <c r="AE443" s="73"/>
      <c r="AF443" s="73"/>
      <c r="AG443" s="73"/>
      <c r="AH443" s="73"/>
      <c r="AI443" s="73"/>
      <c r="AJ443" s="73"/>
      <c r="AK443" s="73"/>
      <c r="AL443" s="73"/>
      <c r="AM443" s="73"/>
      <c r="AN443" s="73"/>
      <c r="AO443" s="73"/>
      <c r="AP443" s="73"/>
      <c r="AQ443" s="73"/>
      <c r="AR443" s="73"/>
      <c r="AS443" s="73"/>
      <c r="AT443" s="73"/>
      <c r="AU443" s="73"/>
      <c r="AV443" s="73"/>
      <c r="AW443" s="73"/>
      <c r="AX443" s="73"/>
      <c r="AY443" s="73"/>
      <c r="AZ443" s="73"/>
      <c r="BA443" s="73"/>
    </row>
    <row r="444" spans="1:53" s="74" customFormat="1" ht="15.75" customHeight="1">
      <c r="A444" s="321"/>
      <c r="B444" s="66">
        <v>10</v>
      </c>
      <c r="C444" s="67" t="s">
        <v>1049</v>
      </c>
      <c r="D444" s="68"/>
      <c r="E444" s="68"/>
      <c r="F444" s="68"/>
      <c r="G444" s="68"/>
      <c r="H444" s="68"/>
      <c r="I444" s="66"/>
      <c r="J444" s="69" t="s">
        <v>975</v>
      </c>
      <c r="K444" s="68"/>
      <c r="L444" s="66"/>
      <c r="M444" s="66"/>
      <c r="N444" s="70"/>
      <c r="O444" s="68"/>
      <c r="P444" s="71"/>
      <c r="Q444" s="108" t="s">
        <v>16</v>
      </c>
      <c r="R444" s="72"/>
      <c r="S444" s="68"/>
      <c r="T444" s="68"/>
      <c r="U444" s="66"/>
      <c r="V444" s="66"/>
      <c r="W444" s="66"/>
      <c r="X444" s="169" t="s">
        <v>701</v>
      </c>
      <c r="Y444" s="323" t="s">
        <v>1131</v>
      </c>
      <c r="Z444" s="510"/>
      <c r="AA444" s="73"/>
      <c r="AB444" s="73"/>
      <c r="AC444" s="73"/>
      <c r="AD444" s="73"/>
      <c r="AE444" s="73"/>
      <c r="AF444" s="73"/>
      <c r="AG444" s="73"/>
      <c r="AH444" s="73"/>
      <c r="AI444" s="73"/>
      <c r="AJ444" s="73"/>
      <c r="AK444" s="73"/>
      <c r="AL444" s="73"/>
      <c r="AM444" s="73"/>
      <c r="AN444" s="73"/>
      <c r="AO444" s="73"/>
      <c r="AP444" s="73"/>
      <c r="AQ444" s="73"/>
      <c r="AR444" s="73"/>
      <c r="AS444" s="73"/>
      <c r="AT444" s="73"/>
      <c r="AU444" s="73"/>
      <c r="AV444" s="73"/>
      <c r="AW444" s="73"/>
      <c r="AX444" s="73"/>
      <c r="AY444" s="73"/>
      <c r="AZ444" s="73"/>
      <c r="BA444" s="73"/>
    </row>
    <row r="445" spans="1:53" s="74" customFormat="1" ht="15.75" customHeight="1">
      <c r="A445" s="322" t="s">
        <v>1159</v>
      </c>
      <c r="B445" s="66">
        <v>11</v>
      </c>
      <c r="C445" s="67" t="s">
        <v>590</v>
      </c>
      <c r="D445" s="66">
        <v>1985</v>
      </c>
      <c r="E445" s="66"/>
      <c r="F445" s="66"/>
      <c r="G445" s="66"/>
      <c r="H445" s="68"/>
      <c r="I445" s="66"/>
      <c r="J445" s="69" t="s">
        <v>975</v>
      </c>
      <c r="K445" s="68"/>
      <c r="L445" s="66"/>
      <c r="M445" s="66"/>
      <c r="N445" s="70"/>
      <c r="O445" s="68"/>
      <c r="P445" s="71"/>
      <c r="Q445" s="108" t="s">
        <v>745</v>
      </c>
      <c r="R445" s="72"/>
      <c r="S445" s="68"/>
      <c r="T445" s="68"/>
      <c r="U445" s="66"/>
      <c r="V445" s="66"/>
      <c r="W445" s="66"/>
      <c r="X445" s="169" t="s">
        <v>700</v>
      </c>
      <c r="Y445" s="323" t="s">
        <v>683</v>
      </c>
      <c r="Z445" s="511"/>
      <c r="AA445" s="296"/>
      <c r="AB445" s="296"/>
      <c r="AC445" s="296"/>
      <c r="AD445" s="296"/>
      <c r="AE445" s="296"/>
      <c r="AF445" s="296"/>
      <c r="AG445" s="296"/>
      <c r="AH445" s="296"/>
      <c r="AI445" s="296"/>
      <c r="AJ445" s="296"/>
      <c r="AK445" s="296"/>
      <c r="AL445" s="296"/>
      <c r="AM445" s="296"/>
      <c r="AN445" s="296"/>
      <c r="AO445" s="296"/>
      <c r="AP445" s="296"/>
      <c r="AQ445" s="296"/>
      <c r="AR445" s="296"/>
      <c r="AS445" s="296"/>
      <c r="AT445" s="296"/>
      <c r="AU445" s="296"/>
      <c r="AV445" s="296"/>
      <c r="AW445" s="296"/>
      <c r="AX445" s="296"/>
      <c r="AY445" s="296"/>
      <c r="AZ445" s="296"/>
      <c r="BA445" s="296"/>
    </row>
    <row r="446" spans="1:53" s="297" customFormat="1" ht="15.75" customHeight="1">
      <c r="A446" s="321" t="s">
        <v>1159</v>
      </c>
      <c r="B446" s="66">
        <v>12</v>
      </c>
      <c r="C446" s="67" t="s">
        <v>553</v>
      </c>
      <c r="D446" s="68"/>
      <c r="E446" s="68"/>
      <c r="F446" s="68"/>
      <c r="G446" s="68"/>
      <c r="H446" s="68"/>
      <c r="I446" s="66"/>
      <c r="J446" s="69" t="s">
        <v>975</v>
      </c>
      <c r="K446" s="68"/>
      <c r="L446" s="66"/>
      <c r="M446" s="66"/>
      <c r="N446" s="70"/>
      <c r="O446" s="68"/>
      <c r="P446" s="71"/>
      <c r="Q446" s="108" t="s">
        <v>745</v>
      </c>
      <c r="R446" s="72"/>
      <c r="S446" s="68"/>
      <c r="T446" s="68"/>
      <c r="U446" s="66"/>
      <c r="V446" s="66"/>
      <c r="W446" s="66"/>
      <c r="X446" s="169" t="s">
        <v>696</v>
      </c>
      <c r="Y446" s="71"/>
      <c r="Z446" s="510"/>
      <c r="AA446" s="73"/>
      <c r="AB446" s="73"/>
      <c r="AC446" s="73"/>
      <c r="AD446" s="73"/>
      <c r="AE446" s="73"/>
      <c r="AF446" s="73"/>
      <c r="AG446" s="73"/>
      <c r="AH446" s="73"/>
      <c r="AI446" s="73"/>
      <c r="AJ446" s="73"/>
      <c r="AK446" s="73"/>
      <c r="AL446" s="73"/>
      <c r="AM446" s="73"/>
      <c r="AN446" s="73"/>
      <c r="AO446" s="73"/>
      <c r="AP446" s="73"/>
      <c r="AQ446" s="73"/>
      <c r="AR446" s="73"/>
      <c r="AS446" s="73"/>
      <c r="AT446" s="73"/>
      <c r="AU446" s="73"/>
      <c r="AV446" s="73"/>
      <c r="AW446" s="73"/>
      <c r="AX446" s="73"/>
      <c r="AY446" s="73"/>
      <c r="AZ446" s="73"/>
      <c r="BA446" s="73"/>
    </row>
    <row r="447" spans="1:53" s="297" customFormat="1" ht="15.75" customHeight="1">
      <c r="A447" s="321"/>
      <c r="B447" s="66">
        <v>13</v>
      </c>
      <c r="C447" s="67" t="s">
        <v>917</v>
      </c>
      <c r="D447" s="66"/>
      <c r="E447" s="79">
        <v>26332</v>
      </c>
      <c r="F447" s="66"/>
      <c r="G447" s="80" t="s">
        <v>843</v>
      </c>
      <c r="H447" s="68"/>
      <c r="I447" s="66" t="s">
        <v>12</v>
      </c>
      <c r="J447" s="69" t="s">
        <v>975</v>
      </c>
      <c r="K447" s="68"/>
      <c r="L447" s="66"/>
      <c r="M447" s="66"/>
      <c r="N447" s="70"/>
      <c r="O447" s="68"/>
      <c r="P447" s="71"/>
      <c r="Q447" s="108" t="s">
        <v>745</v>
      </c>
      <c r="R447" s="72"/>
      <c r="S447" s="68"/>
      <c r="T447" s="68"/>
      <c r="U447" s="66"/>
      <c r="V447" s="66"/>
      <c r="W447" s="66"/>
      <c r="X447" s="169" t="s">
        <v>703</v>
      </c>
      <c r="Y447" s="323" t="s">
        <v>1021</v>
      </c>
      <c r="Z447" s="510"/>
      <c r="AA447" s="73"/>
      <c r="AB447" s="73"/>
      <c r="AC447" s="73"/>
      <c r="AD447" s="73"/>
      <c r="AE447" s="73"/>
      <c r="AF447" s="73"/>
      <c r="AG447" s="73"/>
      <c r="AH447" s="73"/>
      <c r="AI447" s="73"/>
      <c r="AJ447" s="73"/>
      <c r="AK447" s="73"/>
      <c r="AL447" s="73"/>
      <c r="AM447" s="73"/>
      <c r="AN447" s="73"/>
      <c r="AO447" s="73"/>
      <c r="AP447" s="73"/>
      <c r="AQ447" s="73"/>
      <c r="AR447" s="73"/>
      <c r="AS447" s="73"/>
      <c r="AT447" s="73"/>
      <c r="AU447" s="73"/>
      <c r="AV447" s="73"/>
      <c r="AW447" s="73"/>
      <c r="AX447" s="73"/>
      <c r="AY447" s="73"/>
      <c r="AZ447" s="73"/>
      <c r="BA447" s="73"/>
    </row>
    <row r="451" spans="3:26" ht="45">
      <c r="C451" s="127"/>
      <c r="D451" s="127"/>
      <c r="E451" s="127"/>
      <c r="F451" s="368"/>
      <c r="G451" s="369" t="s">
        <v>601</v>
      </c>
      <c r="H451" s="370" t="s">
        <v>721</v>
      </c>
      <c r="I451" s="354" t="s">
        <v>743</v>
      </c>
      <c r="J451" s="354" t="s">
        <v>742</v>
      </c>
      <c r="S451" s="10">
        <v>295</v>
      </c>
      <c r="W451" s="39"/>
      <c r="X451" s="39"/>
      <c r="Y451" s="39"/>
      <c r="Z451" s="346"/>
    </row>
    <row r="452" spans="3:26" ht="15.75">
      <c r="C452" s="127" t="s">
        <v>705</v>
      </c>
      <c r="D452" s="371">
        <f>D453+D454</f>
        <v>390</v>
      </c>
      <c r="E452" s="371"/>
      <c r="F452" s="372"/>
      <c r="G452" s="373">
        <f>COUNTIF(K11:K431,"X")</f>
        <v>264</v>
      </c>
      <c r="H452" s="127">
        <f>D452-G452</f>
        <v>126</v>
      </c>
      <c r="I452" s="101"/>
      <c r="J452" s="355"/>
      <c r="S452" s="10">
        <v>113</v>
      </c>
      <c r="W452" s="39"/>
      <c r="X452" s="39"/>
      <c r="Y452" s="39"/>
      <c r="Z452" s="346"/>
    </row>
    <row r="453" spans="3:26" ht="15.75">
      <c r="C453" s="127" t="s">
        <v>706</v>
      </c>
      <c r="D453" s="127">
        <f>COUNTIF(O11:O431,"BC")</f>
        <v>282</v>
      </c>
      <c r="E453" s="127"/>
      <c r="F453" s="374"/>
      <c r="G453" s="127">
        <v>243</v>
      </c>
      <c r="H453" s="127">
        <v>37</v>
      </c>
      <c r="I453" s="101"/>
      <c r="J453" s="355"/>
      <c r="U453" s="65"/>
      <c r="V453" s="358"/>
      <c r="W453" s="39"/>
      <c r="X453" s="39"/>
      <c r="Y453" s="39"/>
      <c r="Z453" s="346"/>
    </row>
    <row r="454" spans="3:26" ht="15.75">
      <c r="C454" s="127" t="s">
        <v>707</v>
      </c>
      <c r="D454" s="127">
        <f>COUNTIF(O11:O431,"HĐ")+COUNTIF(O11:O431,"HĐTN")</f>
        <v>108</v>
      </c>
      <c r="E454" s="127"/>
      <c r="F454" s="374"/>
      <c r="G454" s="127">
        <v>23</v>
      </c>
      <c r="H454" s="127">
        <f aca="true" t="shared" si="0" ref="H454:H461">D454-G454</f>
        <v>85</v>
      </c>
      <c r="I454" s="101"/>
      <c r="J454" s="355"/>
      <c r="W454" s="39"/>
      <c r="X454" s="39"/>
      <c r="Y454" s="39"/>
      <c r="Z454" s="346"/>
    </row>
    <row r="455" spans="3:26" ht="15.75">
      <c r="C455" s="127" t="s">
        <v>708</v>
      </c>
      <c r="D455" s="127">
        <f>COUNTIF(Q11:Q431,"GS.TS")</f>
        <v>2</v>
      </c>
      <c r="E455" s="127"/>
      <c r="F455" s="376"/>
      <c r="G455" s="127">
        <v>2</v>
      </c>
      <c r="H455" s="127">
        <f t="shared" si="0"/>
        <v>0</v>
      </c>
      <c r="I455" s="101"/>
      <c r="J455" s="355"/>
      <c r="W455" s="39"/>
      <c r="X455" s="39"/>
      <c r="Y455" s="39"/>
      <c r="Z455" s="346"/>
    </row>
    <row r="456" spans="3:26" ht="15.75">
      <c r="C456" s="127" t="s">
        <v>709</v>
      </c>
      <c r="D456" s="127">
        <f>COUNTIF(Q11:Q431,"PGS.TS")</f>
        <v>24</v>
      </c>
      <c r="E456" s="127"/>
      <c r="F456" s="376"/>
      <c r="G456" s="127">
        <v>24</v>
      </c>
      <c r="H456" s="127">
        <f t="shared" si="0"/>
        <v>0</v>
      </c>
      <c r="I456" s="101"/>
      <c r="J456" s="355"/>
      <c r="W456" s="39"/>
      <c r="X456" s="39"/>
      <c r="Y456" s="39"/>
      <c r="Z456" s="346"/>
    </row>
    <row r="457" spans="3:26" ht="15.75">
      <c r="C457" s="127" t="s">
        <v>710</v>
      </c>
      <c r="D457" s="127">
        <f>COUNTIF(Q11:Q431,"TS")</f>
        <v>121</v>
      </c>
      <c r="E457" s="127"/>
      <c r="F457" s="376"/>
      <c r="G457" s="127">
        <v>119</v>
      </c>
      <c r="H457" s="127">
        <f t="shared" si="0"/>
        <v>2</v>
      </c>
      <c r="I457" s="101"/>
      <c r="J457" s="355"/>
      <c r="W457" s="39"/>
      <c r="X457" s="39"/>
      <c r="Y457" s="39"/>
      <c r="Z457" s="346"/>
    </row>
    <row r="458" spans="3:26" ht="15.75">
      <c r="C458" s="127" t="s">
        <v>711</v>
      </c>
      <c r="D458" s="127">
        <f>COUNTIF(Q11:Q431,"Th.S")</f>
        <v>168</v>
      </c>
      <c r="E458" s="127"/>
      <c r="F458" s="376"/>
      <c r="G458" s="127">
        <v>121</v>
      </c>
      <c r="H458" s="127">
        <f t="shared" si="0"/>
        <v>47</v>
      </c>
      <c r="I458" s="101"/>
      <c r="J458" s="355"/>
      <c r="W458" s="39"/>
      <c r="X458" s="39"/>
      <c r="Y458" s="39"/>
      <c r="Z458" s="346"/>
    </row>
    <row r="459" spans="3:26" ht="15.75">
      <c r="C459" s="127" t="s">
        <v>31</v>
      </c>
      <c r="D459" s="127">
        <f>COUNTIF(Q11:Q431,"ĐH")</f>
        <v>60</v>
      </c>
      <c r="E459" s="127"/>
      <c r="F459" s="376"/>
      <c r="G459" s="375">
        <v>0</v>
      </c>
      <c r="H459" s="127">
        <f t="shared" si="0"/>
        <v>60</v>
      </c>
      <c r="I459" s="101"/>
      <c r="J459" s="355"/>
      <c r="W459" s="39"/>
      <c r="X459" s="39"/>
      <c r="Y459" s="39"/>
      <c r="Z459" s="346"/>
    </row>
    <row r="460" spans="3:26" ht="15.75">
      <c r="C460" s="127" t="s">
        <v>712</v>
      </c>
      <c r="D460" s="127">
        <f>COUNTIF(Q11:Q431,"CĐ")</f>
        <v>1</v>
      </c>
      <c r="E460" s="127"/>
      <c r="F460" s="376"/>
      <c r="G460" s="375">
        <v>0</v>
      </c>
      <c r="H460" s="127">
        <f t="shared" si="0"/>
        <v>1</v>
      </c>
      <c r="I460" s="101"/>
      <c r="J460" s="355"/>
      <c r="W460" s="39"/>
      <c r="X460" s="39"/>
      <c r="Y460" s="39"/>
      <c r="Z460" s="346"/>
    </row>
    <row r="461" spans="3:10" ht="15.75">
      <c r="C461" s="127" t="s">
        <v>713</v>
      </c>
      <c r="D461" s="127">
        <v>14</v>
      </c>
      <c r="E461" s="127"/>
      <c r="F461" s="376"/>
      <c r="G461" s="375">
        <v>0</v>
      </c>
      <c r="H461" s="127">
        <f t="shared" si="0"/>
        <v>14</v>
      </c>
      <c r="I461" s="101"/>
      <c r="J461" s="355"/>
    </row>
    <row r="462" spans="3:4" ht="18">
      <c r="C462" s="377" t="s">
        <v>1175</v>
      </c>
      <c r="D462" s="378">
        <v>91</v>
      </c>
    </row>
    <row r="463" ht="15.75">
      <c r="D463" s="378"/>
    </row>
    <row r="464" spans="3:4" ht="18">
      <c r="C464" s="379" t="s">
        <v>1174</v>
      </c>
      <c r="D464" s="379">
        <f>D452+D462</f>
        <v>481</v>
      </c>
    </row>
    <row r="520" spans="7:26" ht="15.75">
      <c r="G520" s="39"/>
      <c r="H520" s="39"/>
      <c r="I520" s="39"/>
      <c r="J520" s="39"/>
      <c r="K520" s="39">
        <v>277</v>
      </c>
      <c r="L520" s="39"/>
      <c r="M520" s="39"/>
      <c r="N520" s="39"/>
      <c r="P520" s="39"/>
      <c r="U520" s="10"/>
      <c r="V520" s="39"/>
      <c r="W520" s="39"/>
      <c r="X520" s="39"/>
      <c r="Y520" s="39"/>
      <c r="Z520" s="346"/>
    </row>
  </sheetData>
  <sheetProtection/>
  <autoFilter ref="A9:BA430"/>
  <mergeCells count="25">
    <mergeCell ref="X7:X8"/>
    <mergeCell ref="S7:U7"/>
    <mergeCell ref="C7:C8"/>
    <mergeCell ref="A7:A8"/>
    <mergeCell ref="Z7:Z8"/>
    <mergeCell ref="L7:L8"/>
    <mergeCell ref="H7:H8"/>
    <mergeCell ref="Y7:Y8"/>
    <mergeCell ref="P7:P8"/>
    <mergeCell ref="Q7:Q8"/>
    <mergeCell ref="W7:W8"/>
    <mergeCell ref="N7:N8"/>
    <mergeCell ref="F7:F8"/>
    <mergeCell ref="G7:G8"/>
    <mergeCell ref="B7:B8"/>
    <mergeCell ref="D7:E7"/>
    <mergeCell ref="R7:R8"/>
    <mergeCell ref="V7:V8"/>
    <mergeCell ref="A1:C1"/>
    <mergeCell ref="A2:C2"/>
    <mergeCell ref="I7:I8"/>
    <mergeCell ref="J7:J8"/>
    <mergeCell ref="K7:K8"/>
    <mergeCell ref="O7:O8"/>
    <mergeCell ref="M7:M8"/>
  </mergeCells>
  <printOptions/>
  <pageMargins left="0.37" right="0.28" top="0.35" bottom="0.4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151"/>
  <sheetViews>
    <sheetView showZeros="0" zoomScale="70" zoomScaleNormal="70" zoomScalePageLayoutView="0" workbookViewId="0" topLeftCell="A127">
      <selection activeCell="A126" sqref="A126:IV126"/>
    </sheetView>
  </sheetViews>
  <sheetFormatPr defaultColWidth="9.140625" defaultRowHeight="12.75"/>
  <cols>
    <col min="1" max="1" width="5.28125" style="39" customWidth="1"/>
    <col min="2" max="2" width="7.140625" style="39" customWidth="1"/>
    <col min="3" max="3" width="26.8515625" style="39" customWidth="1"/>
    <col min="4" max="5" width="13.140625" style="340" customWidth="1"/>
    <col min="6" max="6" width="4.421875" style="10" hidden="1" customWidth="1"/>
    <col min="7" max="8" width="10.7109375" style="39" customWidth="1"/>
    <col min="9" max="9" width="6.7109375" style="39" bestFit="1" customWidth="1"/>
    <col min="10" max="10" width="11.57421875" style="39" bestFit="1" customWidth="1"/>
    <col min="11" max="11" width="8.140625" style="39" customWidth="1"/>
    <col min="12" max="12" width="18.8515625" style="39" bestFit="1" customWidth="1"/>
    <col min="13" max="13" width="18.8515625" style="39" customWidth="1"/>
    <col min="14" max="14" width="13.00390625" style="39" customWidth="1"/>
    <col min="15" max="15" width="6.421875" style="39" bestFit="1" customWidth="1"/>
    <col min="16" max="16" width="17.28125" style="39" customWidth="1"/>
    <col min="17" max="17" width="9.00390625" style="39" customWidth="1"/>
    <col min="18" max="18" width="7.57421875" style="39" customWidth="1"/>
    <col min="19" max="19" width="8.00390625" style="39" customWidth="1"/>
    <col min="20" max="20" width="18.140625" style="39" customWidth="1"/>
    <col min="21" max="21" width="14.28125" style="39" customWidth="1"/>
    <col min="22" max="22" width="17.140625" style="39" customWidth="1"/>
    <col min="23" max="23" width="20.421875" style="39" customWidth="1"/>
    <col min="24" max="24" width="17.140625" style="39" customWidth="1"/>
    <col min="25" max="25" width="18.140625" style="39" customWidth="1"/>
    <col min="26" max="26" width="19.57421875" style="39" customWidth="1"/>
    <col min="27" max="16384" width="9.140625" style="39" customWidth="1"/>
  </cols>
  <sheetData>
    <row r="1" spans="1:26" ht="15.75">
      <c r="A1" s="517" t="s">
        <v>0</v>
      </c>
      <c r="B1" s="517"/>
      <c r="C1" s="517"/>
      <c r="D1" s="331"/>
      <c r="E1" s="332"/>
      <c r="F1" s="7"/>
      <c r="G1" s="54"/>
      <c r="H1" s="54"/>
      <c r="I1" s="7"/>
      <c r="J1" s="61"/>
      <c r="K1" s="7"/>
      <c r="L1" s="343"/>
      <c r="M1" s="343"/>
      <c r="N1" s="344"/>
      <c r="O1" s="7"/>
      <c r="P1" s="7"/>
      <c r="Q1" s="7"/>
      <c r="R1" s="7"/>
      <c r="S1" s="7"/>
      <c r="T1" s="7"/>
      <c r="U1" s="7"/>
      <c r="V1" s="7"/>
      <c r="W1" s="9"/>
      <c r="X1" s="345"/>
      <c r="Y1" s="346"/>
      <c r="Z1" s="7"/>
    </row>
    <row r="2" spans="1:26" ht="15.75">
      <c r="A2" s="518" t="s">
        <v>1</v>
      </c>
      <c r="B2" s="518"/>
      <c r="C2" s="518"/>
      <c r="D2" s="333"/>
      <c r="E2" s="334"/>
      <c r="F2" s="2"/>
      <c r="G2" s="55"/>
      <c r="H2" s="55"/>
      <c r="I2" s="7"/>
      <c r="J2" s="61"/>
      <c r="K2" s="7"/>
      <c r="L2" s="7"/>
      <c r="M2" s="7"/>
      <c r="N2" s="46"/>
      <c r="O2" s="7"/>
      <c r="P2" s="7"/>
      <c r="Q2" s="7"/>
      <c r="R2" s="7"/>
      <c r="S2" s="7"/>
      <c r="T2" s="7"/>
      <c r="U2" s="7"/>
      <c r="V2" s="7"/>
      <c r="W2" s="9"/>
      <c r="X2" s="345"/>
      <c r="Y2" s="346"/>
      <c r="Z2" s="2"/>
    </row>
    <row r="3" spans="1:26" ht="15.75">
      <c r="A3" s="2"/>
      <c r="B3" s="2"/>
      <c r="C3" s="2"/>
      <c r="D3" s="334"/>
      <c r="E3" s="334"/>
      <c r="F3" s="2"/>
      <c r="G3" s="55"/>
      <c r="H3" s="55"/>
      <c r="I3" s="7"/>
      <c r="J3" s="61"/>
      <c r="K3" s="7"/>
      <c r="L3" s="7"/>
      <c r="M3" s="7"/>
      <c r="N3" s="46"/>
      <c r="O3" s="7"/>
      <c r="P3" s="7"/>
      <c r="Q3" s="7"/>
      <c r="R3" s="7"/>
      <c r="S3" s="7"/>
      <c r="T3" s="7"/>
      <c r="U3" s="7"/>
      <c r="V3" s="7"/>
      <c r="W3" s="9"/>
      <c r="X3" s="345"/>
      <c r="Y3" s="346"/>
      <c r="Z3" s="162"/>
    </row>
    <row r="4" spans="2:26" ht="18.75">
      <c r="B4" s="47"/>
      <c r="C4" s="47"/>
      <c r="D4" s="335"/>
      <c r="E4" s="335"/>
      <c r="F4" s="47"/>
      <c r="G4" s="56"/>
      <c r="H4" s="56"/>
      <c r="I4" s="47"/>
      <c r="J4" s="62"/>
      <c r="K4" s="47"/>
      <c r="L4" s="47" t="s">
        <v>962</v>
      </c>
      <c r="M4" s="47"/>
      <c r="N4" s="344"/>
      <c r="O4" s="47"/>
      <c r="P4" s="47"/>
      <c r="Q4" s="47"/>
      <c r="R4" s="47"/>
      <c r="S4" s="47"/>
      <c r="T4" s="47"/>
      <c r="U4" s="45"/>
      <c r="V4" s="45"/>
      <c r="W4" s="47"/>
      <c r="X4" s="45"/>
      <c r="Y4" s="47"/>
      <c r="Z4" s="45"/>
    </row>
    <row r="5" spans="1:26" ht="15.75">
      <c r="A5" s="2"/>
      <c r="B5" s="2"/>
      <c r="C5" s="2"/>
      <c r="D5" s="334"/>
      <c r="E5" s="334"/>
      <c r="F5" s="2"/>
      <c r="G5" s="55"/>
      <c r="H5" s="55"/>
      <c r="I5" s="2"/>
      <c r="J5" s="63"/>
      <c r="K5" s="2"/>
      <c r="L5" s="2"/>
      <c r="M5" s="2"/>
      <c r="N5" s="46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162"/>
    </row>
    <row r="6" spans="3:26" ht="15.75">
      <c r="C6" s="5">
        <v>1</v>
      </c>
      <c r="D6" s="336">
        <v>2</v>
      </c>
      <c r="E6" s="336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5">
        <v>11</v>
      </c>
      <c r="N6" s="5">
        <v>12</v>
      </c>
      <c r="O6" s="5">
        <v>13</v>
      </c>
      <c r="P6" s="5">
        <v>14</v>
      </c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  <c r="X6" s="5">
        <v>22</v>
      </c>
      <c r="Y6" s="5">
        <v>23</v>
      </c>
      <c r="Z6" s="5">
        <v>24</v>
      </c>
    </row>
    <row r="7" spans="1:26" s="40" customFormat="1" ht="18" customHeight="1">
      <c r="A7" s="526" t="s">
        <v>2</v>
      </c>
      <c r="B7" s="526" t="s">
        <v>722</v>
      </c>
      <c r="C7" s="526" t="s">
        <v>3</v>
      </c>
      <c r="D7" s="527" t="s">
        <v>4</v>
      </c>
      <c r="E7" s="527"/>
      <c r="F7" s="524" t="s">
        <v>839</v>
      </c>
      <c r="G7" s="525" t="s">
        <v>841</v>
      </c>
      <c r="H7" s="525" t="s">
        <v>840</v>
      </c>
      <c r="I7" s="519" t="s">
        <v>5</v>
      </c>
      <c r="J7" s="520" t="s">
        <v>6</v>
      </c>
      <c r="K7" s="519" t="s">
        <v>601</v>
      </c>
      <c r="L7" s="519" t="s">
        <v>559</v>
      </c>
      <c r="M7" s="521" t="s">
        <v>982</v>
      </c>
      <c r="N7" s="523" t="s">
        <v>976</v>
      </c>
      <c r="O7" s="519" t="s">
        <v>572</v>
      </c>
      <c r="P7" s="519" t="s">
        <v>920</v>
      </c>
      <c r="Q7" s="519" t="s">
        <v>832</v>
      </c>
      <c r="R7" s="521" t="s">
        <v>1025</v>
      </c>
      <c r="S7" s="519" t="s">
        <v>732</v>
      </c>
      <c r="T7" s="519"/>
      <c r="U7" s="519"/>
      <c r="V7" s="521" t="s">
        <v>1120</v>
      </c>
      <c r="W7" s="519" t="s">
        <v>10</v>
      </c>
      <c r="X7" s="530" t="s">
        <v>741</v>
      </c>
      <c r="Y7" s="530" t="s">
        <v>1020</v>
      </c>
      <c r="Z7" s="532" t="s">
        <v>719</v>
      </c>
    </row>
    <row r="8" spans="1:26" s="40" customFormat="1" ht="20.25" customHeight="1">
      <c r="A8" s="526"/>
      <c r="B8" s="526"/>
      <c r="C8" s="526"/>
      <c r="D8" s="342" t="s">
        <v>7</v>
      </c>
      <c r="E8" s="342" t="s">
        <v>8</v>
      </c>
      <c r="F8" s="524"/>
      <c r="G8" s="525"/>
      <c r="H8" s="525"/>
      <c r="I8" s="519"/>
      <c r="J8" s="520"/>
      <c r="K8" s="519"/>
      <c r="L8" s="519"/>
      <c r="M8" s="522"/>
      <c r="N8" s="523"/>
      <c r="O8" s="519"/>
      <c r="P8" s="519"/>
      <c r="Q8" s="519"/>
      <c r="R8" s="522"/>
      <c r="S8" s="6" t="s">
        <v>733</v>
      </c>
      <c r="T8" s="6" t="s">
        <v>734</v>
      </c>
      <c r="U8" s="6" t="s">
        <v>746</v>
      </c>
      <c r="V8" s="522"/>
      <c r="W8" s="519"/>
      <c r="X8" s="530"/>
      <c r="Y8" s="530"/>
      <c r="Z8" s="533"/>
    </row>
    <row r="9" spans="1:26" ht="18" customHeight="1">
      <c r="A9" s="87">
        <f>IF(I9="","",MAX($A$21:A151)+1)</f>
      </c>
      <c r="B9" s="181">
        <v>3</v>
      </c>
      <c r="C9" s="199" t="s">
        <v>92</v>
      </c>
      <c r="D9" s="193"/>
      <c r="E9" s="193"/>
      <c r="F9" s="91"/>
      <c r="G9" s="185"/>
      <c r="H9" s="185"/>
      <c r="I9" s="200"/>
      <c r="J9" s="187"/>
      <c r="K9" s="188"/>
      <c r="L9" s="186"/>
      <c r="M9" s="186"/>
      <c r="N9" s="189"/>
      <c r="O9" s="195"/>
      <c r="P9" s="196"/>
      <c r="Q9" s="196"/>
      <c r="R9" s="196"/>
      <c r="S9" s="186"/>
      <c r="T9" s="197"/>
      <c r="U9" s="198"/>
      <c r="V9" s="198"/>
      <c r="W9" s="186"/>
      <c r="X9" s="191"/>
      <c r="Y9" s="192"/>
      <c r="Z9" s="359"/>
    </row>
    <row r="10" spans="1:26" ht="18" customHeight="1">
      <c r="A10" s="87">
        <f>IF(I10="","",MAX('Toan truong'!$A$11:A63)+1)</f>
        <v>50</v>
      </c>
      <c r="B10" s="88">
        <v>17</v>
      </c>
      <c r="C10" s="105" t="s">
        <v>182</v>
      </c>
      <c r="D10" s="82"/>
      <c r="E10" s="84">
        <v>26019</v>
      </c>
      <c r="F10" s="91">
        <v>40544</v>
      </c>
      <c r="G10" s="91">
        <v>40544</v>
      </c>
      <c r="H10" s="91"/>
      <c r="I10" s="103" t="s">
        <v>401</v>
      </c>
      <c r="J10" s="93">
        <v>1003</v>
      </c>
      <c r="K10" s="94"/>
      <c r="L10" s="92"/>
      <c r="M10" s="92"/>
      <c r="N10" s="59"/>
      <c r="O10" s="106" t="s">
        <v>45</v>
      </c>
      <c r="P10" s="107"/>
      <c r="Q10" s="88" t="s">
        <v>745</v>
      </c>
      <c r="R10" s="88"/>
      <c r="S10" s="92"/>
      <c r="T10" s="100"/>
      <c r="U10" s="101"/>
      <c r="V10" s="101"/>
      <c r="W10" s="92"/>
      <c r="X10" s="168"/>
      <c r="Y10" s="97"/>
      <c r="Z10" s="327" t="s">
        <v>568</v>
      </c>
    </row>
    <row r="11" spans="1:26" ht="18" customHeight="1">
      <c r="A11" s="87">
        <f>IF(I11="","",MAX($A$21:A151)+1)</f>
      </c>
      <c r="B11" s="181">
        <v>6</v>
      </c>
      <c r="C11" s="202" t="s">
        <v>154</v>
      </c>
      <c r="D11" s="193"/>
      <c r="E11" s="193"/>
      <c r="F11" s="91"/>
      <c r="G11" s="185"/>
      <c r="H11" s="185"/>
      <c r="I11" s="200"/>
      <c r="J11" s="187"/>
      <c r="K11" s="188"/>
      <c r="L11" s="186"/>
      <c r="M11" s="186"/>
      <c r="N11" s="189"/>
      <c r="O11" s="195"/>
      <c r="P11" s="196"/>
      <c r="Q11" s="196"/>
      <c r="R11" s="196"/>
      <c r="S11" s="186"/>
      <c r="T11" s="197"/>
      <c r="U11" s="198"/>
      <c r="V11" s="198"/>
      <c r="W11" s="186"/>
      <c r="X11" s="191"/>
      <c r="Y11" s="192"/>
      <c r="Z11" s="359"/>
    </row>
    <row r="12" spans="1:26" ht="18" customHeight="1">
      <c r="A12" s="87">
        <f>IF(I12="","",MAX('Toan truong'!$A$11:A90)+1)</f>
        <v>74</v>
      </c>
      <c r="B12" s="88">
        <v>7</v>
      </c>
      <c r="C12" s="98" t="s">
        <v>175</v>
      </c>
      <c r="D12" s="82">
        <v>30859</v>
      </c>
      <c r="E12" s="84"/>
      <c r="F12" s="91"/>
      <c r="G12" s="91">
        <v>41760</v>
      </c>
      <c r="H12" s="91"/>
      <c r="I12" s="92" t="s">
        <v>12</v>
      </c>
      <c r="J12" s="122">
        <v>13095</v>
      </c>
      <c r="K12" s="123"/>
      <c r="L12" s="92"/>
      <c r="M12" s="92"/>
      <c r="N12" s="59"/>
      <c r="O12" s="106" t="s">
        <v>45</v>
      </c>
      <c r="P12" s="107"/>
      <c r="Q12" s="88" t="s">
        <v>31</v>
      </c>
      <c r="R12" s="88"/>
      <c r="S12" s="92"/>
      <c r="T12" s="100"/>
      <c r="U12" s="101"/>
      <c r="V12" s="101"/>
      <c r="W12" s="92"/>
      <c r="X12" s="168"/>
      <c r="Y12" s="97"/>
      <c r="Z12" s="327" t="s">
        <v>568</v>
      </c>
    </row>
    <row r="13" spans="1:26" ht="18" customHeight="1">
      <c r="A13" s="87">
        <f>IF(I13="","",MAX($A$21:A151)+1)</f>
      </c>
      <c r="B13" s="181">
        <v>13</v>
      </c>
      <c r="C13" s="202" t="s">
        <v>380</v>
      </c>
      <c r="D13" s="193"/>
      <c r="E13" s="193"/>
      <c r="F13" s="91"/>
      <c r="G13" s="185"/>
      <c r="H13" s="185"/>
      <c r="I13" s="186"/>
      <c r="J13" s="187"/>
      <c r="K13" s="188"/>
      <c r="L13" s="186"/>
      <c r="M13" s="186"/>
      <c r="N13" s="189"/>
      <c r="O13" s="195"/>
      <c r="P13" s="183"/>
      <c r="Q13" s="183"/>
      <c r="R13" s="183"/>
      <c r="S13" s="186"/>
      <c r="T13" s="197"/>
      <c r="U13" s="198"/>
      <c r="V13" s="198"/>
      <c r="W13" s="186"/>
      <c r="X13" s="191"/>
      <c r="Y13" s="192"/>
      <c r="Z13" s="359"/>
    </row>
    <row r="14" spans="1:26" ht="18" customHeight="1">
      <c r="A14" s="87">
        <f>IF(I14="","",MAX('Toan truong'!$A$11:A286)+1)</f>
        <v>263</v>
      </c>
      <c r="B14" s="88">
        <v>14</v>
      </c>
      <c r="C14" s="98" t="s">
        <v>956</v>
      </c>
      <c r="D14" s="82">
        <v>33368</v>
      </c>
      <c r="E14" s="82"/>
      <c r="F14" s="91"/>
      <c r="G14" s="91">
        <v>42522</v>
      </c>
      <c r="H14" s="91"/>
      <c r="I14" s="92" t="s">
        <v>12</v>
      </c>
      <c r="J14" s="93">
        <v>15111</v>
      </c>
      <c r="K14" s="142"/>
      <c r="L14" s="92"/>
      <c r="M14" s="92"/>
      <c r="N14" s="59"/>
      <c r="O14" s="106" t="s">
        <v>45</v>
      </c>
      <c r="P14" s="95"/>
      <c r="Q14" s="95" t="s">
        <v>745</v>
      </c>
      <c r="R14" s="95"/>
      <c r="S14" s="92"/>
      <c r="T14" s="100"/>
      <c r="U14" s="101"/>
      <c r="V14" s="101"/>
      <c r="W14" s="92"/>
      <c r="X14" s="168" t="s">
        <v>695</v>
      </c>
      <c r="Y14" s="97" t="s">
        <v>1127</v>
      </c>
      <c r="Z14" s="327" t="s">
        <v>969</v>
      </c>
    </row>
    <row r="15" spans="1:26" ht="18" customHeight="1">
      <c r="A15" s="87">
        <f>IF(I15="","",MAX($A$21:A151)+1)</f>
      </c>
      <c r="B15" s="181">
        <v>14</v>
      </c>
      <c r="C15" s="202" t="s">
        <v>398</v>
      </c>
      <c r="D15" s="193"/>
      <c r="E15" s="193"/>
      <c r="F15" s="91"/>
      <c r="G15" s="185"/>
      <c r="H15" s="185"/>
      <c r="I15" s="186"/>
      <c r="J15" s="187"/>
      <c r="K15" s="188"/>
      <c r="L15" s="186"/>
      <c r="M15" s="186"/>
      <c r="N15" s="189"/>
      <c r="O15" s="195"/>
      <c r="P15" s="204"/>
      <c r="Q15" s="204"/>
      <c r="R15" s="204"/>
      <c r="S15" s="186"/>
      <c r="T15" s="197"/>
      <c r="U15" s="198"/>
      <c r="V15" s="198"/>
      <c r="W15" s="186"/>
      <c r="X15" s="191"/>
      <c r="Y15" s="192"/>
      <c r="Z15" s="359"/>
    </row>
    <row r="16" spans="1:26" s="43" customFormat="1" ht="18" customHeight="1">
      <c r="A16" s="87">
        <f>IF(I16="","",MAX('Toan truong'!$A$11:A315)+1)</f>
        <v>291</v>
      </c>
      <c r="B16" s="88">
        <v>28</v>
      </c>
      <c r="C16" s="98" t="s">
        <v>1054</v>
      </c>
      <c r="D16" s="294">
        <v>32053</v>
      </c>
      <c r="E16" s="295"/>
      <c r="F16" s="130"/>
      <c r="G16" s="130">
        <v>43024</v>
      </c>
      <c r="H16" s="130"/>
      <c r="I16" s="143" t="s">
        <v>12</v>
      </c>
      <c r="J16" s="121">
        <v>15111</v>
      </c>
      <c r="K16" s="142"/>
      <c r="L16" s="143"/>
      <c r="M16" s="143"/>
      <c r="N16" s="225"/>
      <c r="O16" s="144" t="s">
        <v>45</v>
      </c>
      <c r="P16" s="221"/>
      <c r="Q16" s="143" t="s">
        <v>745</v>
      </c>
      <c r="R16" s="143"/>
      <c r="S16" s="127"/>
      <c r="T16" s="143"/>
      <c r="U16" s="145"/>
      <c r="V16" s="145"/>
      <c r="W16" s="143"/>
      <c r="X16" s="168" t="s">
        <v>696</v>
      </c>
      <c r="Y16" s="97" t="s">
        <v>1125</v>
      </c>
      <c r="Z16" s="327" t="s">
        <v>969</v>
      </c>
    </row>
    <row r="17" spans="1:251" s="43" customFormat="1" ht="18" customHeight="1">
      <c r="A17" s="87" t="s">
        <v>1159</v>
      </c>
      <c r="B17" s="181">
        <v>15</v>
      </c>
      <c r="C17" s="199" t="s">
        <v>421</v>
      </c>
      <c r="D17" s="184"/>
      <c r="E17" s="208"/>
      <c r="F17" s="185"/>
      <c r="G17" s="185"/>
      <c r="H17" s="186"/>
      <c r="I17" s="187"/>
      <c r="J17" s="188"/>
      <c r="K17" s="186"/>
      <c r="L17" s="186"/>
      <c r="M17" s="189"/>
      <c r="N17" s="200"/>
      <c r="O17" s="204"/>
      <c r="P17" s="204"/>
      <c r="Q17" s="198"/>
      <c r="R17" s="186"/>
      <c r="S17" s="191"/>
      <c r="T17" s="192"/>
      <c r="U17" s="359"/>
      <c r="V17" s="40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</row>
    <row r="18" spans="1:27" ht="18" customHeight="1">
      <c r="A18" s="87">
        <f>IF(I18="","",MAX('Toan truong'!$A$11:A336)+1)</f>
        <v>311</v>
      </c>
      <c r="B18" s="88">
        <v>23</v>
      </c>
      <c r="C18" s="137" t="s">
        <v>445</v>
      </c>
      <c r="D18" s="85"/>
      <c r="E18" s="82">
        <v>31717</v>
      </c>
      <c r="F18" s="91">
        <v>40210</v>
      </c>
      <c r="G18" s="91">
        <v>40210</v>
      </c>
      <c r="H18" s="91"/>
      <c r="I18" s="103" t="s">
        <v>12</v>
      </c>
      <c r="J18" s="93">
        <v>15111</v>
      </c>
      <c r="K18" s="94"/>
      <c r="L18" s="92"/>
      <c r="M18" s="92"/>
      <c r="N18" s="59"/>
      <c r="O18" s="106" t="s">
        <v>45</v>
      </c>
      <c r="P18" s="113"/>
      <c r="Q18" s="88" t="s">
        <v>745</v>
      </c>
      <c r="R18" s="88"/>
      <c r="S18" s="92"/>
      <c r="T18" s="100"/>
      <c r="U18" s="101"/>
      <c r="V18" s="101"/>
      <c r="W18" s="104" t="s">
        <v>652</v>
      </c>
      <c r="X18" s="168" t="s">
        <v>700</v>
      </c>
      <c r="Y18" s="97" t="s">
        <v>683</v>
      </c>
      <c r="Z18" s="327" t="s">
        <v>568</v>
      </c>
      <c r="AA18" s="40"/>
    </row>
    <row r="19" spans="1:26" ht="18" customHeight="1">
      <c r="A19" s="195" t="s">
        <v>1159</v>
      </c>
      <c r="B19" s="304">
        <v>17</v>
      </c>
      <c r="C19" s="202" t="s">
        <v>978</v>
      </c>
      <c r="D19" s="208"/>
      <c r="E19" s="184"/>
      <c r="F19" s="91"/>
      <c r="G19" s="185"/>
      <c r="H19" s="185"/>
      <c r="I19" s="186"/>
      <c r="J19" s="187"/>
      <c r="K19" s="188"/>
      <c r="L19" s="186"/>
      <c r="M19" s="186"/>
      <c r="N19" s="189"/>
      <c r="O19" s="186"/>
      <c r="P19" s="196"/>
      <c r="Q19" s="196"/>
      <c r="R19" s="186"/>
      <c r="S19" s="186"/>
      <c r="T19" s="186"/>
      <c r="U19" s="186"/>
      <c r="V19" s="192"/>
      <c r="W19" s="192"/>
      <c r="X19" s="348"/>
      <c r="Y19" s="349"/>
      <c r="Z19" s="197"/>
    </row>
    <row r="20" spans="1:26" ht="18" customHeight="1">
      <c r="A20" s="106"/>
      <c r="B20" s="88">
        <v>1</v>
      </c>
      <c r="C20" s="98" t="s">
        <v>493</v>
      </c>
      <c r="D20" s="82"/>
      <c r="E20" s="82">
        <v>29232</v>
      </c>
      <c r="F20" s="91" t="s">
        <v>906</v>
      </c>
      <c r="G20" s="91" t="s">
        <v>906</v>
      </c>
      <c r="H20" s="91"/>
      <c r="I20" s="92" t="s">
        <v>12</v>
      </c>
      <c r="J20" s="93">
        <v>1003</v>
      </c>
      <c r="K20" s="94"/>
      <c r="L20" s="92"/>
      <c r="M20" s="92"/>
      <c r="N20" s="59"/>
      <c r="O20" s="106" t="s">
        <v>45</v>
      </c>
      <c r="P20" s="106"/>
      <c r="Q20" s="88" t="s">
        <v>745</v>
      </c>
      <c r="R20" s="92">
        <v>0</v>
      </c>
      <c r="S20" s="100">
        <v>0</v>
      </c>
      <c r="T20" s="101">
        <v>0</v>
      </c>
      <c r="U20" s="92">
        <v>0</v>
      </c>
      <c r="V20" s="97">
        <v>0</v>
      </c>
      <c r="W20" s="97">
        <v>0</v>
      </c>
      <c r="X20" s="329">
        <v>0</v>
      </c>
      <c r="Y20" s="100">
        <v>0</v>
      </c>
      <c r="Z20" s="100">
        <v>0</v>
      </c>
    </row>
    <row r="21" spans="1:26" ht="18" customHeight="1">
      <c r="A21" s="106"/>
      <c r="B21" s="88">
        <v>2</v>
      </c>
      <c r="C21" s="98" t="s">
        <v>497</v>
      </c>
      <c r="D21" s="82"/>
      <c r="E21" s="85">
        <v>30209</v>
      </c>
      <c r="F21" s="91"/>
      <c r="G21" s="91">
        <v>40452</v>
      </c>
      <c r="H21" s="91"/>
      <c r="I21" s="92" t="s">
        <v>12</v>
      </c>
      <c r="J21" s="93">
        <v>1003</v>
      </c>
      <c r="K21" s="94"/>
      <c r="L21" s="92"/>
      <c r="M21" s="92"/>
      <c r="N21" s="59"/>
      <c r="O21" s="106" t="s">
        <v>45</v>
      </c>
      <c r="P21" s="106"/>
      <c r="Q21" s="88" t="s">
        <v>745</v>
      </c>
      <c r="R21" s="92">
        <v>0</v>
      </c>
      <c r="S21" s="100">
        <v>0</v>
      </c>
      <c r="T21" s="101">
        <v>0</v>
      </c>
      <c r="U21" s="92">
        <v>0</v>
      </c>
      <c r="V21" s="97">
        <v>0</v>
      </c>
      <c r="W21" s="97">
        <v>0</v>
      </c>
      <c r="X21" s="329">
        <v>0</v>
      </c>
      <c r="Y21" s="100">
        <v>0</v>
      </c>
      <c r="Z21" s="100">
        <v>0</v>
      </c>
    </row>
    <row r="22" spans="1:26" ht="18" customHeight="1">
      <c r="A22" s="106"/>
      <c r="B22" s="88">
        <v>3</v>
      </c>
      <c r="C22" s="98" t="s">
        <v>498</v>
      </c>
      <c r="D22" s="82"/>
      <c r="E22" s="84">
        <v>32369</v>
      </c>
      <c r="F22" s="91">
        <v>40544</v>
      </c>
      <c r="G22" s="91">
        <v>40544</v>
      </c>
      <c r="H22" s="91"/>
      <c r="I22" s="92" t="s">
        <v>12</v>
      </c>
      <c r="J22" s="93">
        <v>1003</v>
      </c>
      <c r="K22" s="94"/>
      <c r="L22" s="92"/>
      <c r="M22" s="92"/>
      <c r="N22" s="59"/>
      <c r="O22" s="106" t="s">
        <v>45</v>
      </c>
      <c r="P22" s="106"/>
      <c r="Q22" s="88" t="s">
        <v>745</v>
      </c>
      <c r="R22" s="92">
        <v>0</v>
      </c>
      <c r="S22" s="100">
        <v>0</v>
      </c>
      <c r="T22" s="101">
        <v>0</v>
      </c>
      <c r="U22" s="92">
        <v>0</v>
      </c>
      <c r="V22" s="97">
        <v>0</v>
      </c>
      <c r="W22" s="97">
        <v>0</v>
      </c>
      <c r="X22" s="329">
        <v>0</v>
      </c>
      <c r="Y22" s="100">
        <v>0</v>
      </c>
      <c r="Z22" s="100">
        <v>0</v>
      </c>
    </row>
    <row r="23" spans="1:26" ht="18" customHeight="1">
      <c r="A23" s="106"/>
      <c r="B23" s="88">
        <v>5</v>
      </c>
      <c r="C23" s="98" t="s">
        <v>504</v>
      </c>
      <c r="D23" s="82"/>
      <c r="E23" s="84">
        <v>32554</v>
      </c>
      <c r="F23" s="91"/>
      <c r="G23" s="91">
        <v>40909</v>
      </c>
      <c r="H23" s="91"/>
      <c r="I23" s="92" t="s">
        <v>12</v>
      </c>
      <c r="J23" s="93">
        <v>1003</v>
      </c>
      <c r="K23" s="94"/>
      <c r="L23" s="92"/>
      <c r="M23" s="92"/>
      <c r="N23" s="59"/>
      <c r="O23" s="106" t="s">
        <v>45</v>
      </c>
      <c r="P23" s="106"/>
      <c r="Q23" s="88" t="s">
        <v>31</v>
      </c>
      <c r="R23" s="92">
        <v>0</v>
      </c>
      <c r="S23" s="100">
        <v>0</v>
      </c>
      <c r="T23" s="101">
        <v>0</v>
      </c>
      <c r="U23" s="92">
        <v>0</v>
      </c>
      <c r="V23" s="97">
        <v>0</v>
      </c>
      <c r="W23" s="97">
        <v>0</v>
      </c>
      <c r="X23" s="329">
        <v>0</v>
      </c>
      <c r="Y23" s="100">
        <v>0</v>
      </c>
      <c r="Z23" s="100">
        <v>0</v>
      </c>
    </row>
    <row r="24" spans="1:26" ht="18" customHeight="1">
      <c r="A24" s="106"/>
      <c r="B24" s="88">
        <v>6</v>
      </c>
      <c r="C24" s="98" t="s">
        <v>1006</v>
      </c>
      <c r="D24" s="82"/>
      <c r="E24" s="84">
        <v>33856</v>
      </c>
      <c r="F24" s="91"/>
      <c r="G24" s="91">
        <v>42736</v>
      </c>
      <c r="H24" s="91"/>
      <c r="I24" s="92" t="s">
        <v>12</v>
      </c>
      <c r="J24" s="93">
        <v>1003</v>
      </c>
      <c r="K24" s="94"/>
      <c r="L24" s="92"/>
      <c r="M24" s="92"/>
      <c r="N24" s="59"/>
      <c r="O24" s="106" t="s">
        <v>45</v>
      </c>
      <c r="P24" s="106"/>
      <c r="Q24" s="88" t="s">
        <v>31</v>
      </c>
      <c r="R24" s="92">
        <v>0</v>
      </c>
      <c r="S24" s="100">
        <v>0</v>
      </c>
      <c r="T24" s="101">
        <v>0</v>
      </c>
      <c r="U24" s="92">
        <v>0</v>
      </c>
      <c r="V24" s="97">
        <v>0</v>
      </c>
      <c r="W24" s="97">
        <v>0</v>
      </c>
      <c r="X24" s="329">
        <v>0</v>
      </c>
      <c r="Y24" s="100">
        <v>0</v>
      </c>
      <c r="Z24" s="100">
        <v>0</v>
      </c>
    </row>
    <row r="25" spans="1:26" ht="18" customHeight="1">
      <c r="A25" s="106"/>
      <c r="B25" s="88">
        <v>7</v>
      </c>
      <c r="C25" s="98" t="s">
        <v>1017</v>
      </c>
      <c r="D25" s="82">
        <v>33198</v>
      </c>
      <c r="E25" s="84"/>
      <c r="F25" s="91"/>
      <c r="G25" s="91">
        <v>42795</v>
      </c>
      <c r="H25" s="91"/>
      <c r="I25" s="92" t="s">
        <v>12</v>
      </c>
      <c r="J25" s="93">
        <v>1003</v>
      </c>
      <c r="K25" s="94"/>
      <c r="L25" s="92"/>
      <c r="M25" s="92"/>
      <c r="N25" s="59"/>
      <c r="O25" s="106" t="s">
        <v>45</v>
      </c>
      <c r="P25" s="106"/>
      <c r="Q25" s="88" t="s">
        <v>31</v>
      </c>
      <c r="R25" s="92">
        <v>0</v>
      </c>
      <c r="S25" s="100">
        <v>0</v>
      </c>
      <c r="T25" s="101">
        <v>0</v>
      </c>
      <c r="U25" s="92">
        <v>0</v>
      </c>
      <c r="V25" s="97">
        <v>0</v>
      </c>
      <c r="W25" s="97">
        <v>0</v>
      </c>
      <c r="X25" s="329">
        <v>0</v>
      </c>
      <c r="Y25" s="100">
        <v>0</v>
      </c>
      <c r="Z25" s="100">
        <v>0</v>
      </c>
    </row>
    <row r="26" spans="1:26" ht="18" customHeight="1">
      <c r="A26" s="350" t="s">
        <v>1159</v>
      </c>
      <c r="B26" s="181">
        <v>18</v>
      </c>
      <c r="C26" s="209" t="s">
        <v>1037</v>
      </c>
      <c r="D26" s="193"/>
      <c r="E26" s="194"/>
      <c r="F26" s="91"/>
      <c r="G26" s="185"/>
      <c r="H26" s="185"/>
      <c r="I26" s="186"/>
      <c r="J26" s="187"/>
      <c r="K26" s="188"/>
      <c r="L26" s="186"/>
      <c r="M26" s="186"/>
      <c r="N26" s="189"/>
      <c r="O26" s="195"/>
      <c r="P26" s="195"/>
      <c r="Q26" s="200"/>
      <c r="R26" s="186"/>
      <c r="S26" s="197"/>
      <c r="T26" s="198"/>
      <c r="U26" s="186"/>
      <c r="V26" s="192"/>
      <c r="W26" s="192"/>
      <c r="X26" s="351"/>
      <c r="Y26" s="197"/>
      <c r="Z26" s="197"/>
    </row>
    <row r="27" spans="1:26" ht="18" customHeight="1">
      <c r="A27" s="87"/>
      <c r="B27" s="88">
        <v>1</v>
      </c>
      <c r="C27" s="360" t="s">
        <v>510</v>
      </c>
      <c r="D27" s="361">
        <v>26932</v>
      </c>
      <c r="E27" s="362"/>
      <c r="F27" s="91"/>
      <c r="G27" s="91">
        <v>34437</v>
      </c>
      <c r="H27" s="91"/>
      <c r="I27" s="92" t="s">
        <v>12</v>
      </c>
      <c r="J27" s="93">
        <v>13095</v>
      </c>
      <c r="K27" s="94"/>
      <c r="L27" s="92"/>
      <c r="M27" s="92"/>
      <c r="N27" s="59"/>
      <c r="O27" s="106" t="s">
        <v>45</v>
      </c>
      <c r="P27" s="106"/>
      <c r="Q27" s="88" t="s">
        <v>31</v>
      </c>
      <c r="R27" s="92">
        <v>0</v>
      </c>
      <c r="S27" s="100">
        <v>0</v>
      </c>
      <c r="T27" s="101">
        <v>0</v>
      </c>
      <c r="U27" s="92">
        <v>0</v>
      </c>
      <c r="V27" s="97">
        <v>0</v>
      </c>
      <c r="W27" s="97">
        <v>0</v>
      </c>
      <c r="X27" s="329">
        <v>0</v>
      </c>
      <c r="Y27" s="100">
        <v>0</v>
      </c>
      <c r="Z27" s="100">
        <v>0</v>
      </c>
    </row>
    <row r="28" spans="1:26" ht="18" customHeight="1">
      <c r="A28" s="87"/>
      <c r="B28" s="88">
        <v>2</v>
      </c>
      <c r="C28" s="360" t="s">
        <v>511</v>
      </c>
      <c r="D28" s="361">
        <v>23799</v>
      </c>
      <c r="E28" s="362"/>
      <c r="F28" s="91">
        <v>33329</v>
      </c>
      <c r="G28" s="91">
        <v>33329</v>
      </c>
      <c r="H28" s="91"/>
      <c r="I28" s="92" t="s">
        <v>12</v>
      </c>
      <c r="J28" s="93">
        <v>13095</v>
      </c>
      <c r="K28" s="94"/>
      <c r="L28" s="92"/>
      <c r="M28" s="92"/>
      <c r="N28" s="59"/>
      <c r="O28" s="106" t="s">
        <v>45</v>
      </c>
      <c r="P28" s="106"/>
      <c r="Q28" s="88" t="s">
        <v>31</v>
      </c>
      <c r="R28" s="92">
        <v>0</v>
      </c>
      <c r="S28" s="100">
        <v>0</v>
      </c>
      <c r="T28" s="101">
        <v>0</v>
      </c>
      <c r="U28" s="92">
        <v>0</v>
      </c>
      <c r="V28" s="97">
        <v>0</v>
      </c>
      <c r="W28" s="97">
        <v>0</v>
      </c>
      <c r="X28" s="329">
        <v>0</v>
      </c>
      <c r="Y28" s="100">
        <v>0</v>
      </c>
      <c r="Z28" s="100">
        <v>0</v>
      </c>
    </row>
    <row r="29" spans="1:26" ht="18" customHeight="1">
      <c r="A29" s="87"/>
      <c r="B29" s="88">
        <v>3</v>
      </c>
      <c r="C29" s="360" t="s">
        <v>512</v>
      </c>
      <c r="D29" s="363">
        <v>27524</v>
      </c>
      <c r="E29" s="362"/>
      <c r="F29" s="91"/>
      <c r="G29" s="91">
        <v>39253</v>
      </c>
      <c r="H29" s="91"/>
      <c r="I29" s="92" t="s">
        <v>12</v>
      </c>
      <c r="J29" s="93">
        <v>13095</v>
      </c>
      <c r="K29" s="94"/>
      <c r="L29" s="92"/>
      <c r="M29" s="92"/>
      <c r="N29" s="59"/>
      <c r="O29" s="106" t="s">
        <v>45</v>
      </c>
      <c r="P29" s="106"/>
      <c r="Q29" s="88" t="s">
        <v>31</v>
      </c>
      <c r="R29" s="92">
        <v>0</v>
      </c>
      <c r="S29" s="100">
        <v>0</v>
      </c>
      <c r="T29" s="101">
        <v>0</v>
      </c>
      <c r="U29" s="92">
        <v>0</v>
      </c>
      <c r="V29" s="97">
        <v>0</v>
      </c>
      <c r="W29" s="97">
        <v>0</v>
      </c>
      <c r="X29" s="329">
        <v>0</v>
      </c>
      <c r="Y29" s="100">
        <v>0</v>
      </c>
      <c r="Z29" s="100">
        <v>0</v>
      </c>
    </row>
    <row r="30" spans="1:26" ht="18" customHeight="1">
      <c r="A30" s="87"/>
      <c r="B30" s="88">
        <v>4</v>
      </c>
      <c r="C30" s="360" t="s">
        <v>513</v>
      </c>
      <c r="D30" s="364"/>
      <c r="E30" s="361">
        <v>31763</v>
      </c>
      <c r="F30" s="91">
        <v>28491</v>
      </c>
      <c r="G30" s="91">
        <v>41365</v>
      </c>
      <c r="H30" s="91"/>
      <c r="I30" s="92" t="s">
        <v>365</v>
      </c>
      <c r="J30" s="93">
        <v>1003</v>
      </c>
      <c r="K30" s="94"/>
      <c r="L30" s="92"/>
      <c r="M30" s="92"/>
      <c r="N30" s="59"/>
      <c r="O30" s="106" t="s">
        <v>45</v>
      </c>
      <c r="P30" s="106"/>
      <c r="Q30" s="88" t="s">
        <v>31</v>
      </c>
      <c r="R30" s="92">
        <v>0</v>
      </c>
      <c r="S30" s="100">
        <v>0</v>
      </c>
      <c r="T30" s="101">
        <v>0</v>
      </c>
      <c r="U30" s="92">
        <v>0</v>
      </c>
      <c r="V30" s="97">
        <v>0</v>
      </c>
      <c r="W30" s="97">
        <v>0</v>
      </c>
      <c r="X30" s="329">
        <v>0</v>
      </c>
      <c r="Y30" s="100">
        <v>0</v>
      </c>
      <c r="Z30" s="100">
        <v>0</v>
      </c>
    </row>
    <row r="31" spans="1:26" ht="18" customHeight="1">
      <c r="A31" s="350"/>
      <c r="B31" s="181">
        <v>20</v>
      </c>
      <c r="C31" s="203" t="s">
        <v>1117</v>
      </c>
      <c r="D31" s="183"/>
      <c r="E31" s="184"/>
      <c r="F31" s="91"/>
      <c r="G31" s="185"/>
      <c r="H31" s="185"/>
      <c r="I31" s="186"/>
      <c r="J31" s="187"/>
      <c r="K31" s="188"/>
      <c r="L31" s="186"/>
      <c r="M31" s="186"/>
      <c r="N31" s="189"/>
      <c r="O31" s="195"/>
      <c r="P31" s="195"/>
      <c r="Q31" s="200"/>
      <c r="R31" s="186"/>
      <c r="S31" s="197"/>
      <c r="T31" s="198"/>
      <c r="U31" s="186"/>
      <c r="V31" s="192"/>
      <c r="W31" s="192"/>
      <c r="X31" s="351"/>
      <c r="Y31" s="197"/>
      <c r="Z31" s="197"/>
    </row>
    <row r="32" spans="1:26" ht="18" customHeight="1">
      <c r="A32" s="87"/>
      <c r="B32" s="88">
        <v>1</v>
      </c>
      <c r="C32" s="128" t="s">
        <v>103</v>
      </c>
      <c r="D32" s="82"/>
      <c r="E32" s="82">
        <v>28395</v>
      </c>
      <c r="F32" s="91">
        <v>39326</v>
      </c>
      <c r="G32" s="91">
        <v>39326</v>
      </c>
      <c r="H32" s="91"/>
      <c r="I32" s="92" t="s">
        <v>12</v>
      </c>
      <c r="J32" s="93">
        <v>1004</v>
      </c>
      <c r="K32" s="94"/>
      <c r="L32" s="92"/>
      <c r="M32" s="92"/>
      <c r="N32" s="59"/>
      <c r="O32" s="106" t="s">
        <v>45</v>
      </c>
      <c r="P32" s="106"/>
      <c r="Q32" s="88" t="s">
        <v>31</v>
      </c>
      <c r="R32" s="92">
        <v>0</v>
      </c>
      <c r="S32" s="100">
        <v>0</v>
      </c>
      <c r="T32" s="101">
        <v>0</v>
      </c>
      <c r="U32" s="92">
        <v>0</v>
      </c>
      <c r="V32" s="97">
        <v>0</v>
      </c>
      <c r="W32" s="97">
        <v>0</v>
      </c>
      <c r="X32" s="329">
        <v>0</v>
      </c>
      <c r="Y32" s="100">
        <v>0</v>
      </c>
      <c r="Z32" s="100">
        <v>0</v>
      </c>
    </row>
    <row r="33" spans="1:26" ht="18" customHeight="1">
      <c r="A33" s="195"/>
      <c r="B33" s="304">
        <v>21</v>
      </c>
      <c r="C33" s="214" t="s">
        <v>1038</v>
      </c>
      <c r="D33" s="217"/>
      <c r="E33" s="183"/>
      <c r="F33" s="91"/>
      <c r="G33" s="185"/>
      <c r="H33" s="185"/>
      <c r="I33" s="186"/>
      <c r="J33" s="187"/>
      <c r="K33" s="188"/>
      <c r="L33" s="186"/>
      <c r="M33" s="186"/>
      <c r="N33" s="189"/>
      <c r="O33" s="195"/>
      <c r="P33" s="195"/>
      <c r="Q33" s="200"/>
      <c r="R33" s="186"/>
      <c r="S33" s="197"/>
      <c r="T33" s="198"/>
      <c r="U33" s="186"/>
      <c r="V33" s="192"/>
      <c r="W33" s="192"/>
      <c r="X33" s="351"/>
      <c r="Y33" s="197"/>
      <c r="Z33" s="197"/>
    </row>
    <row r="34" spans="1:26" ht="18" customHeight="1">
      <c r="A34" s="106"/>
      <c r="B34" s="147">
        <v>2</v>
      </c>
      <c r="C34" s="365" t="s">
        <v>1042</v>
      </c>
      <c r="D34" s="361">
        <v>33673</v>
      </c>
      <c r="E34" s="364"/>
      <c r="F34" s="91"/>
      <c r="G34" s="91">
        <v>42979</v>
      </c>
      <c r="H34" s="91"/>
      <c r="I34" s="92" t="s">
        <v>12</v>
      </c>
      <c r="J34" s="93">
        <v>13095</v>
      </c>
      <c r="K34" s="94"/>
      <c r="L34" s="92"/>
      <c r="M34" s="92"/>
      <c r="N34" s="59"/>
      <c r="O34" s="106" t="s">
        <v>45</v>
      </c>
      <c r="P34" s="106"/>
      <c r="Q34" s="88" t="s">
        <v>31</v>
      </c>
      <c r="R34" s="92">
        <v>0</v>
      </c>
      <c r="S34" s="100">
        <v>0</v>
      </c>
      <c r="T34" s="101">
        <v>0</v>
      </c>
      <c r="U34" s="92">
        <v>0</v>
      </c>
      <c r="V34" s="97">
        <v>0</v>
      </c>
      <c r="W34" s="97">
        <v>0</v>
      </c>
      <c r="X34" s="329">
        <v>0</v>
      </c>
      <c r="Y34" s="100">
        <v>0</v>
      </c>
      <c r="Z34" s="100">
        <v>0</v>
      </c>
    </row>
    <row r="35" spans="1:26" ht="18" customHeight="1">
      <c r="A35" s="106"/>
      <c r="B35" s="147">
        <v>3</v>
      </c>
      <c r="C35" s="365" t="s">
        <v>1044</v>
      </c>
      <c r="D35" s="361">
        <v>33834</v>
      </c>
      <c r="E35" s="364"/>
      <c r="F35" s="91"/>
      <c r="G35" s="91">
        <v>42979</v>
      </c>
      <c r="H35" s="91"/>
      <c r="I35" s="92" t="s">
        <v>12</v>
      </c>
      <c r="J35" s="93">
        <v>13095</v>
      </c>
      <c r="K35" s="94"/>
      <c r="L35" s="92"/>
      <c r="M35" s="92"/>
      <c r="N35" s="59"/>
      <c r="O35" s="106" t="s">
        <v>45</v>
      </c>
      <c r="P35" s="106"/>
      <c r="Q35" s="88" t="s">
        <v>31</v>
      </c>
      <c r="R35" s="92">
        <v>0</v>
      </c>
      <c r="S35" s="100">
        <v>0</v>
      </c>
      <c r="T35" s="101">
        <v>0</v>
      </c>
      <c r="U35" s="92">
        <v>0</v>
      </c>
      <c r="V35" s="97">
        <v>0</v>
      </c>
      <c r="W35" s="97">
        <v>0</v>
      </c>
      <c r="X35" s="329">
        <v>0</v>
      </c>
      <c r="Y35" s="100">
        <v>0</v>
      </c>
      <c r="Z35" s="100">
        <v>0</v>
      </c>
    </row>
    <row r="36" spans="1:26" ht="18" customHeight="1">
      <c r="A36" s="106"/>
      <c r="B36" s="147">
        <v>4</v>
      </c>
      <c r="C36" s="360" t="s">
        <v>916</v>
      </c>
      <c r="D36" s="362"/>
      <c r="E36" s="361">
        <v>34322</v>
      </c>
      <c r="F36" s="91"/>
      <c r="G36" s="91">
        <v>42278</v>
      </c>
      <c r="H36" s="91"/>
      <c r="I36" s="92" t="s">
        <v>12</v>
      </c>
      <c r="J36" s="93">
        <v>1003</v>
      </c>
      <c r="K36" s="94"/>
      <c r="L36" s="92"/>
      <c r="M36" s="92"/>
      <c r="N36" s="59"/>
      <c r="O36" s="106" t="s">
        <v>45</v>
      </c>
      <c r="P36" s="106"/>
      <c r="Q36" s="88" t="s">
        <v>31</v>
      </c>
      <c r="R36" s="92">
        <v>0</v>
      </c>
      <c r="S36" s="100">
        <v>0</v>
      </c>
      <c r="T36" s="101">
        <v>0</v>
      </c>
      <c r="U36" s="92">
        <v>0</v>
      </c>
      <c r="V36" s="97">
        <v>0</v>
      </c>
      <c r="W36" s="97">
        <v>0</v>
      </c>
      <c r="X36" s="329">
        <v>0</v>
      </c>
      <c r="Y36" s="100">
        <v>0</v>
      </c>
      <c r="Z36" s="100">
        <v>0</v>
      </c>
    </row>
    <row r="37" spans="1:26" ht="18" customHeight="1">
      <c r="A37" s="106"/>
      <c r="B37" s="147">
        <v>5</v>
      </c>
      <c r="C37" s="360" t="s">
        <v>1099</v>
      </c>
      <c r="D37" s="362"/>
      <c r="E37" s="361">
        <v>33229</v>
      </c>
      <c r="F37" s="91"/>
      <c r="G37" s="91">
        <v>43054</v>
      </c>
      <c r="H37" s="91"/>
      <c r="I37" s="92" t="s">
        <v>12</v>
      </c>
      <c r="J37" s="93">
        <v>13095</v>
      </c>
      <c r="K37" s="94"/>
      <c r="L37" s="92"/>
      <c r="M37" s="92"/>
      <c r="N37" s="59"/>
      <c r="O37" s="106" t="s">
        <v>45</v>
      </c>
      <c r="P37" s="106"/>
      <c r="Q37" s="88" t="s">
        <v>1048</v>
      </c>
      <c r="R37" s="92">
        <v>0</v>
      </c>
      <c r="S37" s="100">
        <v>0</v>
      </c>
      <c r="T37" s="101">
        <v>0</v>
      </c>
      <c r="U37" s="92">
        <v>0</v>
      </c>
      <c r="V37" s="97">
        <v>0</v>
      </c>
      <c r="W37" s="97">
        <v>0</v>
      </c>
      <c r="X37" s="329">
        <v>0</v>
      </c>
      <c r="Y37" s="100">
        <v>0</v>
      </c>
      <c r="Z37" s="100">
        <v>0</v>
      </c>
    </row>
    <row r="38" spans="1:26" ht="18" customHeight="1">
      <c r="A38" s="106"/>
      <c r="B38" s="147">
        <v>6</v>
      </c>
      <c r="C38" s="360" t="s">
        <v>1118</v>
      </c>
      <c r="D38" s="362"/>
      <c r="E38" s="361">
        <v>34929</v>
      </c>
      <c r="F38" s="91"/>
      <c r="G38" s="91">
        <v>43435</v>
      </c>
      <c r="H38" s="91"/>
      <c r="I38" s="92" t="s">
        <v>12</v>
      </c>
      <c r="J38" s="93">
        <v>13095</v>
      </c>
      <c r="K38" s="94"/>
      <c r="L38" s="92"/>
      <c r="M38" s="92"/>
      <c r="N38" s="59"/>
      <c r="O38" s="106" t="s">
        <v>45</v>
      </c>
      <c r="P38" s="106"/>
      <c r="Q38" s="88" t="s">
        <v>31</v>
      </c>
      <c r="R38" s="92">
        <v>0</v>
      </c>
      <c r="S38" s="100">
        <v>0</v>
      </c>
      <c r="T38" s="101">
        <v>0</v>
      </c>
      <c r="U38" s="92">
        <v>0</v>
      </c>
      <c r="V38" s="97">
        <v>0</v>
      </c>
      <c r="W38" s="97">
        <v>0</v>
      </c>
      <c r="X38" s="329">
        <v>0</v>
      </c>
      <c r="Y38" s="100">
        <v>0</v>
      </c>
      <c r="Z38" s="100">
        <v>0</v>
      </c>
    </row>
    <row r="39" spans="1:26" s="41" customFormat="1" ht="18" customHeight="1">
      <c r="A39" s="195" t="s">
        <v>1159</v>
      </c>
      <c r="B39" s="304">
        <v>22</v>
      </c>
      <c r="C39" s="214" t="s">
        <v>1024</v>
      </c>
      <c r="D39" s="183"/>
      <c r="E39" s="184"/>
      <c r="F39" s="185"/>
      <c r="G39" s="185"/>
      <c r="H39" s="185"/>
      <c r="I39" s="186"/>
      <c r="J39" s="187"/>
      <c r="K39" s="188"/>
      <c r="L39" s="186"/>
      <c r="M39" s="186"/>
      <c r="N39" s="189"/>
      <c r="O39" s="195"/>
      <c r="P39" s="195"/>
      <c r="Q39" s="200"/>
      <c r="R39" s="186"/>
      <c r="S39" s="197"/>
      <c r="T39" s="198"/>
      <c r="U39" s="186"/>
      <c r="V39" s="192"/>
      <c r="W39" s="192"/>
      <c r="X39" s="351"/>
      <c r="Y39" s="197"/>
      <c r="Z39" s="197"/>
    </row>
    <row r="40" spans="1:26" ht="18" customHeight="1">
      <c r="A40" s="106"/>
      <c r="B40" s="88">
        <v>1</v>
      </c>
      <c r="C40" s="102" t="s">
        <v>1057</v>
      </c>
      <c r="D40" s="141"/>
      <c r="E40" s="85">
        <v>33424</v>
      </c>
      <c r="F40" s="91"/>
      <c r="G40" s="91">
        <v>42675</v>
      </c>
      <c r="H40" s="91"/>
      <c r="I40" s="92" t="s">
        <v>12</v>
      </c>
      <c r="J40" s="93">
        <v>1003</v>
      </c>
      <c r="K40" s="94"/>
      <c r="L40" s="92"/>
      <c r="M40" s="92"/>
      <c r="N40" s="59"/>
      <c r="O40" s="106" t="s">
        <v>45</v>
      </c>
      <c r="P40" s="106"/>
      <c r="Q40" s="88" t="s">
        <v>31</v>
      </c>
      <c r="R40" s="92">
        <v>0</v>
      </c>
      <c r="S40" s="100">
        <v>0</v>
      </c>
      <c r="T40" s="101">
        <v>0</v>
      </c>
      <c r="U40" s="92">
        <v>0</v>
      </c>
      <c r="V40" s="97">
        <v>0</v>
      </c>
      <c r="W40" s="97">
        <v>0</v>
      </c>
      <c r="X40" s="329">
        <v>0</v>
      </c>
      <c r="Y40" s="100">
        <v>0</v>
      </c>
      <c r="Z40" s="100">
        <v>0</v>
      </c>
    </row>
    <row r="41" spans="1:26" ht="18" customHeight="1">
      <c r="A41" s="195"/>
      <c r="B41" s="304">
        <v>23</v>
      </c>
      <c r="C41" s="214" t="s">
        <v>1154</v>
      </c>
      <c r="D41" s="217"/>
      <c r="E41" s="183"/>
      <c r="F41" s="91"/>
      <c r="G41" s="185"/>
      <c r="H41" s="185"/>
      <c r="I41" s="186"/>
      <c r="J41" s="187"/>
      <c r="K41" s="188"/>
      <c r="L41" s="186"/>
      <c r="M41" s="186"/>
      <c r="N41" s="189"/>
      <c r="O41" s="195"/>
      <c r="P41" s="195"/>
      <c r="Q41" s="200"/>
      <c r="R41" s="186"/>
      <c r="S41" s="197"/>
      <c r="T41" s="198"/>
      <c r="U41" s="186"/>
      <c r="V41" s="192"/>
      <c r="W41" s="192"/>
      <c r="X41" s="351"/>
      <c r="Y41" s="197"/>
      <c r="Z41" s="197"/>
    </row>
    <row r="42" spans="1:26" ht="18" customHeight="1">
      <c r="A42" s="106"/>
      <c r="B42" s="88">
        <v>1</v>
      </c>
      <c r="C42" s="365" t="s">
        <v>1060</v>
      </c>
      <c r="D42" s="361">
        <v>32794</v>
      </c>
      <c r="E42" s="364"/>
      <c r="F42" s="91"/>
      <c r="G42" s="91"/>
      <c r="H42" s="91"/>
      <c r="I42" s="92" t="s">
        <v>12</v>
      </c>
      <c r="J42" s="93">
        <v>13095</v>
      </c>
      <c r="K42" s="94"/>
      <c r="L42" s="92"/>
      <c r="M42" s="92"/>
      <c r="N42" s="59"/>
      <c r="O42" s="106" t="s">
        <v>45</v>
      </c>
      <c r="P42" s="106"/>
      <c r="Q42" s="88" t="s">
        <v>745</v>
      </c>
      <c r="R42" s="92">
        <v>0</v>
      </c>
      <c r="S42" s="100">
        <v>0</v>
      </c>
      <c r="T42" s="101">
        <v>0</v>
      </c>
      <c r="U42" s="92">
        <v>0</v>
      </c>
      <c r="V42" s="97">
        <v>0</v>
      </c>
      <c r="W42" s="97">
        <v>0</v>
      </c>
      <c r="X42" s="329">
        <v>0</v>
      </c>
      <c r="Y42" s="100">
        <v>0</v>
      </c>
      <c r="Z42" s="100">
        <v>0</v>
      </c>
    </row>
    <row r="43" spans="1:26" ht="18" customHeight="1">
      <c r="A43" s="106"/>
      <c r="B43" s="88">
        <v>2</v>
      </c>
      <c r="C43" s="365" t="s">
        <v>1039</v>
      </c>
      <c r="D43" s="365"/>
      <c r="E43" s="361">
        <v>33880</v>
      </c>
      <c r="F43" s="91"/>
      <c r="G43" s="91">
        <v>42979</v>
      </c>
      <c r="H43" s="91"/>
      <c r="I43" s="92" t="s">
        <v>12</v>
      </c>
      <c r="J43" s="93">
        <v>13095</v>
      </c>
      <c r="K43" s="94"/>
      <c r="L43" s="92"/>
      <c r="M43" s="92"/>
      <c r="N43" s="59"/>
      <c r="O43" s="106" t="s">
        <v>45</v>
      </c>
      <c r="P43" s="106"/>
      <c r="Q43" s="88" t="s">
        <v>31</v>
      </c>
      <c r="R43" s="92">
        <v>0</v>
      </c>
      <c r="S43" s="100">
        <v>0</v>
      </c>
      <c r="T43" s="101">
        <v>0</v>
      </c>
      <c r="U43" s="92">
        <v>0</v>
      </c>
      <c r="V43" s="97">
        <v>0</v>
      </c>
      <c r="W43" s="97">
        <v>0</v>
      </c>
      <c r="X43" s="329">
        <v>0</v>
      </c>
      <c r="Y43" s="100">
        <v>0</v>
      </c>
      <c r="Z43" s="100">
        <v>0</v>
      </c>
    </row>
    <row r="44" spans="1:26" ht="18" customHeight="1">
      <c r="A44" s="106"/>
      <c r="B44" s="88">
        <v>3</v>
      </c>
      <c r="C44" s="365" t="s">
        <v>1040</v>
      </c>
      <c r="D44" s="364"/>
      <c r="E44" s="361">
        <v>34230</v>
      </c>
      <c r="F44" s="91"/>
      <c r="G44" s="91">
        <v>42979</v>
      </c>
      <c r="H44" s="91"/>
      <c r="I44" s="92" t="s">
        <v>12</v>
      </c>
      <c r="J44" s="93">
        <v>13095</v>
      </c>
      <c r="K44" s="94"/>
      <c r="L44" s="92"/>
      <c r="M44" s="92"/>
      <c r="N44" s="59"/>
      <c r="O44" s="106" t="s">
        <v>45</v>
      </c>
      <c r="P44" s="106"/>
      <c r="Q44" s="88" t="s">
        <v>31</v>
      </c>
      <c r="R44" s="92">
        <v>0</v>
      </c>
      <c r="S44" s="100">
        <v>0</v>
      </c>
      <c r="T44" s="101">
        <v>0</v>
      </c>
      <c r="U44" s="92">
        <v>0</v>
      </c>
      <c r="V44" s="97">
        <v>0</v>
      </c>
      <c r="W44" s="97">
        <v>0</v>
      </c>
      <c r="X44" s="329">
        <v>0</v>
      </c>
      <c r="Y44" s="100">
        <v>0</v>
      </c>
      <c r="Z44" s="100" t="s">
        <v>969</v>
      </c>
    </row>
    <row r="45" spans="1:26" ht="18" customHeight="1">
      <c r="A45" s="106"/>
      <c r="B45" s="88">
        <v>4</v>
      </c>
      <c r="C45" s="360" t="s">
        <v>985</v>
      </c>
      <c r="D45" s="364"/>
      <c r="E45" s="363">
        <v>34623</v>
      </c>
      <c r="F45" s="91"/>
      <c r="G45" s="91">
        <v>42675</v>
      </c>
      <c r="H45" s="91"/>
      <c r="I45" s="92" t="s">
        <v>12</v>
      </c>
      <c r="J45" s="93">
        <v>1003</v>
      </c>
      <c r="K45" s="94"/>
      <c r="L45" s="92"/>
      <c r="M45" s="92"/>
      <c r="N45" s="59"/>
      <c r="O45" s="106" t="s">
        <v>45</v>
      </c>
      <c r="P45" s="106"/>
      <c r="Q45" s="88" t="s">
        <v>31</v>
      </c>
      <c r="R45" s="92">
        <v>0</v>
      </c>
      <c r="S45" s="100">
        <v>0</v>
      </c>
      <c r="T45" s="101">
        <v>0</v>
      </c>
      <c r="U45" s="92">
        <v>0</v>
      </c>
      <c r="V45" s="97">
        <v>0</v>
      </c>
      <c r="W45" s="97">
        <v>0</v>
      </c>
      <c r="X45" s="329">
        <v>0</v>
      </c>
      <c r="Y45" s="100">
        <v>0</v>
      </c>
      <c r="Z45" s="100">
        <v>0</v>
      </c>
    </row>
    <row r="46" spans="1:26" ht="18" customHeight="1">
      <c r="A46" s="106"/>
      <c r="B46" s="88">
        <v>5</v>
      </c>
      <c r="C46" s="360" t="s">
        <v>1061</v>
      </c>
      <c r="D46" s="361">
        <v>32413</v>
      </c>
      <c r="E46" s="366"/>
      <c r="F46" s="91"/>
      <c r="G46" s="91"/>
      <c r="H46" s="91"/>
      <c r="I46" s="92" t="s">
        <v>12</v>
      </c>
      <c r="J46" s="93"/>
      <c r="K46" s="94"/>
      <c r="L46" s="92"/>
      <c r="M46" s="92"/>
      <c r="N46" s="59"/>
      <c r="O46" s="106"/>
      <c r="P46" s="106"/>
      <c r="Q46" s="88"/>
      <c r="R46" s="92"/>
      <c r="S46" s="100"/>
      <c r="T46" s="101"/>
      <c r="U46" s="92"/>
      <c r="V46" s="97"/>
      <c r="W46" s="97"/>
      <c r="X46" s="329"/>
      <c r="Y46" s="100"/>
      <c r="Z46" s="100"/>
    </row>
    <row r="47" spans="1:27" ht="18" customHeight="1">
      <c r="A47" s="87">
        <f>IF(I47="","",MAX($A$21:A124)+1)</f>
      </c>
      <c r="B47" s="181">
        <v>25</v>
      </c>
      <c r="C47" s="214" t="s">
        <v>1268</v>
      </c>
      <c r="D47" s="217"/>
      <c r="E47" s="183"/>
      <c r="F47" s="91"/>
      <c r="G47" s="185"/>
      <c r="H47" s="185"/>
      <c r="I47" s="218"/>
      <c r="J47" s="187"/>
      <c r="K47" s="188"/>
      <c r="L47" s="186"/>
      <c r="M47" s="186"/>
      <c r="N47" s="189"/>
      <c r="O47" s="195"/>
      <c r="P47" s="204"/>
      <c r="Q47" s="204"/>
      <c r="R47" s="219"/>
      <c r="S47" s="186"/>
      <c r="T47" s="197"/>
      <c r="U47" s="198"/>
      <c r="V47" s="198"/>
      <c r="W47" s="186"/>
      <c r="X47" s="191"/>
      <c r="Y47" s="192"/>
      <c r="Z47" s="359"/>
      <c r="AA47" s="40"/>
    </row>
    <row r="48" spans="1:26" s="3" customFormat="1" ht="15.75">
      <c r="A48" s="87">
        <f>IF(I48="","",MAX('Toan truong'!$A$11:A409)+1)</f>
        <v>374</v>
      </c>
      <c r="B48" s="88">
        <v>3</v>
      </c>
      <c r="C48" s="176" t="s">
        <v>1114</v>
      </c>
      <c r="D48" s="338"/>
      <c r="E48" s="338">
        <v>32826</v>
      </c>
      <c r="F48" s="176"/>
      <c r="G48" s="91">
        <v>43191</v>
      </c>
      <c r="H48" s="91"/>
      <c r="I48" s="92" t="s">
        <v>39</v>
      </c>
      <c r="J48" s="93">
        <v>1003</v>
      </c>
      <c r="K48" s="94"/>
      <c r="L48" s="92"/>
      <c r="M48" s="92"/>
      <c r="N48" s="59"/>
      <c r="O48" s="106" t="s">
        <v>45</v>
      </c>
      <c r="P48" s="106"/>
      <c r="Q48" s="88" t="s">
        <v>745</v>
      </c>
      <c r="R48" s="92">
        <v>0</v>
      </c>
      <c r="S48" s="100">
        <v>0</v>
      </c>
      <c r="T48" s="101">
        <v>0</v>
      </c>
      <c r="U48" s="92">
        <v>0</v>
      </c>
      <c r="V48" s="97">
        <v>0</v>
      </c>
      <c r="W48" s="97">
        <v>0</v>
      </c>
      <c r="X48" s="329">
        <v>0</v>
      </c>
      <c r="Y48" s="100">
        <v>0</v>
      </c>
      <c r="Z48" s="100">
        <v>0</v>
      </c>
    </row>
    <row r="49" spans="1:26" ht="18" customHeight="1">
      <c r="A49" s="195"/>
      <c r="B49" s="304">
        <v>26</v>
      </c>
      <c r="C49" s="214" t="s">
        <v>927</v>
      </c>
      <c r="D49" s="217"/>
      <c r="E49" s="183"/>
      <c r="F49" s="91"/>
      <c r="G49" s="185"/>
      <c r="H49" s="185"/>
      <c r="I49" s="186"/>
      <c r="J49" s="187"/>
      <c r="K49" s="188"/>
      <c r="L49" s="186"/>
      <c r="M49" s="186"/>
      <c r="N49" s="189"/>
      <c r="O49" s="195"/>
      <c r="P49" s="195"/>
      <c r="Q49" s="200"/>
      <c r="R49" s="186"/>
      <c r="S49" s="197"/>
      <c r="T49" s="198"/>
      <c r="U49" s="186"/>
      <c r="V49" s="192"/>
      <c r="W49" s="192"/>
      <c r="X49" s="351"/>
      <c r="Y49" s="197"/>
      <c r="Z49" s="197"/>
    </row>
    <row r="50" spans="1:26" s="380" customFormat="1" ht="15.75">
      <c r="A50" s="380" t="s">
        <v>1176</v>
      </c>
      <c r="B50" s="381"/>
      <c r="C50" s="381"/>
      <c r="D50" s="381"/>
      <c r="E50" s="381"/>
      <c r="F50" s="381"/>
      <c r="G50" s="381"/>
      <c r="H50" s="381"/>
      <c r="I50" s="381"/>
      <c r="J50" s="381"/>
      <c r="K50" s="381"/>
      <c r="L50" s="381"/>
      <c r="M50" s="381"/>
      <c r="N50" s="381"/>
      <c r="O50" s="381"/>
      <c r="P50" s="381"/>
      <c r="Q50" s="381"/>
      <c r="R50" s="381"/>
      <c r="S50" s="381"/>
      <c r="T50" s="381"/>
      <c r="U50" s="381"/>
      <c r="V50" s="381"/>
      <c r="W50" s="381"/>
      <c r="X50" s="381"/>
      <c r="Y50" s="381"/>
      <c r="Z50" s="381"/>
    </row>
    <row r="51" spans="1:26" s="393" customFormat="1" ht="15.75">
      <c r="A51" s="106"/>
      <c r="B51" s="88">
        <v>1</v>
      </c>
      <c r="C51" s="328" t="s">
        <v>1068</v>
      </c>
      <c r="D51" s="382"/>
      <c r="E51" s="339">
        <v>30896</v>
      </c>
      <c r="F51" s="91"/>
      <c r="G51" s="383" t="s">
        <v>1177</v>
      </c>
      <c r="H51" s="91"/>
      <c r="I51" s="384" t="s">
        <v>12</v>
      </c>
      <c r="J51" s="93"/>
      <c r="K51" s="94"/>
      <c r="L51" s="385" t="s">
        <v>1063</v>
      </c>
      <c r="M51" s="385"/>
      <c r="N51" s="386"/>
      <c r="O51" s="106" t="s">
        <v>45</v>
      </c>
      <c r="P51" s="387" t="s">
        <v>930</v>
      </c>
      <c r="Q51" s="388" t="s">
        <v>31</v>
      </c>
      <c r="R51" s="389">
        <v>2008</v>
      </c>
      <c r="S51" s="390">
        <v>0</v>
      </c>
      <c r="T51" s="391">
        <v>0</v>
      </c>
      <c r="U51" s="389">
        <v>0</v>
      </c>
      <c r="V51" s="390">
        <v>0</v>
      </c>
      <c r="W51" s="392" t="s">
        <v>1178</v>
      </c>
      <c r="X51" s="329">
        <v>0</v>
      </c>
      <c r="Y51" s="390">
        <v>0</v>
      </c>
      <c r="Z51" s="390">
        <v>0</v>
      </c>
    </row>
    <row r="52" spans="1:26" s="393" customFormat="1" ht="15.75">
      <c r="A52" s="106"/>
      <c r="B52" s="88">
        <v>2</v>
      </c>
      <c r="C52" s="394" t="s">
        <v>1073</v>
      </c>
      <c r="D52" s="339">
        <v>34650</v>
      </c>
      <c r="E52" s="382"/>
      <c r="F52" s="91"/>
      <c r="G52" s="383" t="s">
        <v>1013</v>
      </c>
      <c r="H52" s="91"/>
      <c r="I52" s="389" t="s">
        <v>12</v>
      </c>
      <c r="J52" s="93"/>
      <c r="K52" s="94"/>
      <c r="L52" s="385" t="s">
        <v>1179</v>
      </c>
      <c r="M52" s="385"/>
      <c r="N52" s="386"/>
      <c r="O52" s="106" t="s">
        <v>45</v>
      </c>
      <c r="P52" s="387" t="s">
        <v>930</v>
      </c>
      <c r="Q52" s="388" t="s">
        <v>31</v>
      </c>
      <c r="R52" s="389">
        <v>2017</v>
      </c>
      <c r="S52" s="390">
        <v>0</v>
      </c>
      <c r="T52" s="391">
        <v>0</v>
      </c>
      <c r="U52" s="389">
        <v>0</v>
      </c>
      <c r="V52" s="390">
        <v>0</v>
      </c>
      <c r="W52" s="392" t="s">
        <v>1180</v>
      </c>
      <c r="X52" s="329">
        <v>0</v>
      </c>
      <c r="Y52" s="390">
        <v>0</v>
      </c>
      <c r="Z52" s="390">
        <v>0</v>
      </c>
    </row>
    <row r="53" spans="1:26" s="403" customFormat="1" ht="15.75">
      <c r="A53" s="387"/>
      <c r="B53" s="88">
        <v>3</v>
      </c>
      <c r="C53" s="395" t="s">
        <v>129</v>
      </c>
      <c r="D53" s="396"/>
      <c r="E53" s="397">
        <v>29439</v>
      </c>
      <c r="F53" s="398"/>
      <c r="G53" s="383" t="s">
        <v>1181</v>
      </c>
      <c r="H53" s="398"/>
      <c r="I53" s="389" t="s">
        <v>12</v>
      </c>
      <c r="J53" s="399"/>
      <c r="K53" s="400"/>
      <c r="L53" s="389" t="s">
        <v>1182</v>
      </c>
      <c r="M53" s="389"/>
      <c r="N53" s="397"/>
      <c r="O53" s="387" t="s">
        <v>45</v>
      </c>
      <c r="P53" s="387" t="s">
        <v>930</v>
      </c>
      <c r="Q53" s="388" t="s">
        <v>1183</v>
      </c>
      <c r="R53" s="389"/>
      <c r="S53" s="401"/>
      <c r="T53" s="391"/>
      <c r="U53" s="389"/>
      <c r="V53" s="401"/>
      <c r="W53" s="392" t="s">
        <v>1184</v>
      </c>
      <c r="X53" s="402"/>
      <c r="Y53" s="401"/>
      <c r="Z53" s="401"/>
    </row>
    <row r="54" spans="1:26" s="393" customFormat="1" ht="15.75">
      <c r="A54" s="106"/>
      <c r="B54" s="88">
        <v>4</v>
      </c>
      <c r="C54" s="328" t="s">
        <v>1067</v>
      </c>
      <c r="D54" s="382"/>
      <c r="E54" s="339">
        <v>33515</v>
      </c>
      <c r="F54" s="91"/>
      <c r="G54" s="383" t="s">
        <v>1181</v>
      </c>
      <c r="H54" s="91"/>
      <c r="I54" s="389" t="s">
        <v>12</v>
      </c>
      <c r="J54" s="93"/>
      <c r="K54" s="94"/>
      <c r="L54" s="385" t="s">
        <v>1179</v>
      </c>
      <c r="M54" s="385"/>
      <c r="N54" s="386"/>
      <c r="O54" s="106" t="s">
        <v>45</v>
      </c>
      <c r="P54" s="387" t="s">
        <v>930</v>
      </c>
      <c r="Q54" s="388" t="s">
        <v>1185</v>
      </c>
      <c r="R54" s="389">
        <v>2016</v>
      </c>
      <c r="S54" s="390">
        <v>0</v>
      </c>
      <c r="T54" s="391">
        <v>0</v>
      </c>
      <c r="U54" s="389">
        <v>0</v>
      </c>
      <c r="V54" s="390">
        <v>0</v>
      </c>
      <c r="W54" s="392" t="s">
        <v>1186</v>
      </c>
      <c r="X54" s="329">
        <v>0</v>
      </c>
      <c r="Y54" s="390">
        <v>0</v>
      </c>
      <c r="Z54" s="390">
        <v>0</v>
      </c>
    </row>
    <row r="55" spans="1:26" s="393" customFormat="1" ht="15.75">
      <c r="A55" s="106"/>
      <c r="B55" s="88">
        <v>5</v>
      </c>
      <c r="C55" s="328" t="s">
        <v>1070</v>
      </c>
      <c r="D55" s="382"/>
      <c r="E55" s="339">
        <v>32719</v>
      </c>
      <c r="F55" s="91"/>
      <c r="G55" s="383" t="s">
        <v>1013</v>
      </c>
      <c r="H55" s="91"/>
      <c r="I55" s="389" t="s">
        <v>12</v>
      </c>
      <c r="J55" s="93"/>
      <c r="K55" s="94"/>
      <c r="L55" s="385" t="s">
        <v>1179</v>
      </c>
      <c r="M55" s="385"/>
      <c r="N55" s="386"/>
      <c r="O55" s="106" t="s">
        <v>45</v>
      </c>
      <c r="P55" s="387" t="s">
        <v>930</v>
      </c>
      <c r="Q55" s="388" t="s">
        <v>31</v>
      </c>
      <c r="R55" s="389">
        <v>0</v>
      </c>
      <c r="S55" s="390">
        <v>0</v>
      </c>
      <c r="T55" s="391">
        <v>0</v>
      </c>
      <c r="U55" s="389">
        <v>0</v>
      </c>
      <c r="V55" s="390">
        <v>0</v>
      </c>
      <c r="W55" s="392" t="s">
        <v>1187</v>
      </c>
      <c r="X55" s="329">
        <v>0</v>
      </c>
      <c r="Y55" s="390">
        <v>0</v>
      </c>
      <c r="Z55" s="390">
        <v>0</v>
      </c>
    </row>
    <row r="56" spans="1:26" s="393" customFormat="1" ht="15.75">
      <c r="A56" s="106"/>
      <c r="B56" s="88">
        <v>6</v>
      </c>
      <c r="C56" s="328" t="s">
        <v>1069</v>
      </c>
      <c r="D56" s="382"/>
      <c r="E56" s="339">
        <v>30599</v>
      </c>
      <c r="F56" s="91"/>
      <c r="G56" s="383" t="s">
        <v>842</v>
      </c>
      <c r="H56" s="91"/>
      <c r="I56" s="389" t="s">
        <v>12</v>
      </c>
      <c r="J56" s="93"/>
      <c r="K56" s="94"/>
      <c r="L56" s="385" t="s">
        <v>1179</v>
      </c>
      <c r="M56" s="385"/>
      <c r="N56" s="386"/>
      <c r="O56" s="106" t="s">
        <v>45</v>
      </c>
      <c r="P56" s="387" t="s">
        <v>930</v>
      </c>
      <c r="Q56" s="388" t="s">
        <v>31</v>
      </c>
      <c r="R56" s="389">
        <v>0</v>
      </c>
      <c r="S56" s="390">
        <v>0</v>
      </c>
      <c r="T56" s="391">
        <v>0</v>
      </c>
      <c r="U56" s="389">
        <v>0</v>
      </c>
      <c r="V56" s="390">
        <v>0</v>
      </c>
      <c r="W56" s="112" t="s">
        <v>1188</v>
      </c>
      <c r="X56" s="329">
        <v>0</v>
      </c>
      <c r="Y56" s="390">
        <v>0</v>
      </c>
      <c r="Z56" s="390">
        <v>0</v>
      </c>
    </row>
    <row r="57" spans="1:26" s="393" customFormat="1" ht="15.75">
      <c r="A57" s="106"/>
      <c r="B57" s="88">
        <v>7</v>
      </c>
      <c r="C57" s="328" t="s">
        <v>118</v>
      </c>
      <c r="D57" s="382"/>
      <c r="E57" s="404">
        <v>32374</v>
      </c>
      <c r="F57" s="91"/>
      <c r="G57" s="383" t="s">
        <v>843</v>
      </c>
      <c r="H57" s="91"/>
      <c r="I57" s="389" t="s">
        <v>12</v>
      </c>
      <c r="J57" s="93"/>
      <c r="K57" s="94"/>
      <c r="L57" s="385" t="s">
        <v>1189</v>
      </c>
      <c r="M57" s="385"/>
      <c r="N57" s="386"/>
      <c r="O57" s="106" t="s">
        <v>45</v>
      </c>
      <c r="P57" s="387" t="s">
        <v>930</v>
      </c>
      <c r="Q57" s="388" t="s">
        <v>31</v>
      </c>
      <c r="R57" s="389">
        <v>2014</v>
      </c>
      <c r="S57" s="390"/>
      <c r="T57" s="391"/>
      <c r="U57" s="389"/>
      <c r="V57" s="390"/>
      <c r="W57" s="112" t="s">
        <v>1190</v>
      </c>
      <c r="X57" s="329"/>
      <c r="Y57" s="390"/>
      <c r="Z57" s="390"/>
    </row>
    <row r="58" spans="1:26" s="403" customFormat="1" ht="15.75">
      <c r="A58" s="387"/>
      <c r="B58" s="88">
        <v>8</v>
      </c>
      <c r="C58" s="395" t="s">
        <v>1191</v>
      </c>
      <c r="D58" s="397"/>
      <c r="E58" s="397">
        <v>35614</v>
      </c>
      <c r="F58" s="398"/>
      <c r="G58" s="383" t="s">
        <v>1192</v>
      </c>
      <c r="H58" s="398"/>
      <c r="I58" s="389" t="s">
        <v>39</v>
      </c>
      <c r="J58" s="399"/>
      <c r="K58" s="400"/>
      <c r="L58" s="389" t="s">
        <v>1193</v>
      </c>
      <c r="M58" s="389"/>
      <c r="N58" s="397"/>
      <c r="O58" s="387" t="s">
        <v>45</v>
      </c>
      <c r="P58" s="387" t="s">
        <v>930</v>
      </c>
      <c r="Q58" s="388" t="s">
        <v>31</v>
      </c>
      <c r="R58" s="389">
        <v>2019</v>
      </c>
      <c r="S58" s="401"/>
      <c r="T58" s="391"/>
      <c r="U58" s="389"/>
      <c r="V58" s="401"/>
      <c r="W58" s="391" t="s">
        <v>596</v>
      </c>
      <c r="X58" s="405"/>
      <c r="Y58" s="401"/>
      <c r="Z58" s="401"/>
    </row>
    <row r="59" spans="1:26" s="393" customFormat="1" ht="15.75">
      <c r="A59" s="106"/>
      <c r="B59" s="88">
        <v>9</v>
      </c>
      <c r="C59" s="328" t="s">
        <v>1116</v>
      </c>
      <c r="D59" s="382"/>
      <c r="E59" s="339">
        <v>28404</v>
      </c>
      <c r="F59" s="91"/>
      <c r="G59" s="406"/>
      <c r="H59" s="91"/>
      <c r="I59" s="389" t="s">
        <v>12</v>
      </c>
      <c r="J59" s="93"/>
      <c r="K59" s="94"/>
      <c r="L59" s="385" t="s">
        <v>1179</v>
      </c>
      <c r="M59" s="385"/>
      <c r="N59" s="386"/>
      <c r="O59" s="106" t="s">
        <v>45</v>
      </c>
      <c r="P59" s="387" t="s">
        <v>930</v>
      </c>
      <c r="Q59" s="388" t="s">
        <v>31</v>
      </c>
      <c r="R59" s="389">
        <v>2001</v>
      </c>
      <c r="S59" s="390">
        <v>0</v>
      </c>
      <c r="T59" s="391">
        <v>0</v>
      </c>
      <c r="U59" s="389">
        <v>0</v>
      </c>
      <c r="V59" s="390">
        <v>0</v>
      </c>
      <c r="W59" s="112" t="s">
        <v>663</v>
      </c>
      <c r="X59" s="329">
        <v>0</v>
      </c>
      <c r="Y59" s="390">
        <v>0</v>
      </c>
      <c r="Z59" s="390">
        <v>0</v>
      </c>
    </row>
    <row r="60" spans="1:26" s="393" customFormat="1" ht="15.75">
      <c r="A60" s="106"/>
      <c r="B60" s="88">
        <v>10</v>
      </c>
      <c r="C60" s="328" t="s">
        <v>1065</v>
      </c>
      <c r="D60" s="339">
        <v>32416</v>
      </c>
      <c r="E60" s="382"/>
      <c r="F60" s="91"/>
      <c r="G60" s="383" t="s">
        <v>842</v>
      </c>
      <c r="H60" s="91"/>
      <c r="I60" s="389" t="s">
        <v>12</v>
      </c>
      <c r="J60" s="93"/>
      <c r="K60" s="94"/>
      <c r="L60" s="385" t="s">
        <v>1194</v>
      </c>
      <c r="M60" s="385"/>
      <c r="N60" s="386"/>
      <c r="O60" s="106" t="s">
        <v>45</v>
      </c>
      <c r="P60" s="387" t="s">
        <v>930</v>
      </c>
      <c r="Q60" s="388" t="s">
        <v>48</v>
      </c>
      <c r="R60" s="389">
        <v>0</v>
      </c>
      <c r="S60" s="390">
        <v>0</v>
      </c>
      <c r="T60" s="391">
        <v>0</v>
      </c>
      <c r="U60" s="389">
        <v>0</v>
      </c>
      <c r="V60" s="390">
        <v>0</v>
      </c>
      <c r="W60" s="112" t="s">
        <v>1195</v>
      </c>
      <c r="X60" s="329">
        <v>0</v>
      </c>
      <c r="Y60" s="390">
        <v>0</v>
      </c>
      <c r="Z60" s="390">
        <v>0</v>
      </c>
    </row>
    <row r="61" spans="1:26" s="403" customFormat="1" ht="15.75">
      <c r="A61" s="387"/>
      <c r="B61" s="88">
        <v>11</v>
      </c>
      <c r="C61" s="395" t="s">
        <v>1196</v>
      </c>
      <c r="D61" s="392" t="s">
        <v>1197</v>
      </c>
      <c r="E61" s="397"/>
      <c r="F61" s="398"/>
      <c r="G61" s="383" t="s">
        <v>842</v>
      </c>
      <c r="H61" s="398"/>
      <c r="I61" s="389" t="s">
        <v>12</v>
      </c>
      <c r="J61" s="399"/>
      <c r="K61" s="400"/>
      <c r="L61" s="389" t="s">
        <v>1194</v>
      </c>
      <c r="M61" s="389"/>
      <c r="N61" s="397"/>
      <c r="O61" s="387" t="s">
        <v>45</v>
      </c>
      <c r="P61" s="387"/>
      <c r="Q61" s="388" t="s">
        <v>1198</v>
      </c>
      <c r="R61" s="389"/>
      <c r="S61" s="401"/>
      <c r="T61" s="391"/>
      <c r="U61" s="389"/>
      <c r="V61" s="401"/>
      <c r="W61" s="391"/>
      <c r="X61" s="402"/>
      <c r="Y61" s="401"/>
      <c r="Z61" s="401"/>
    </row>
    <row r="62" spans="1:26" s="403" customFormat="1" ht="15.75">
      <c r="A62" s="387"/>
      <c r="B62" s="88">
        <v>12</v>
      </c>
      <c r="C62" s="395" t="s">
        <v>1199</v>
      </c>
      <c r="D62" s="392" t="s">
        <v>1200</v>
      </c>
      <c r="E62" s="397"/>
      <c r="F62" s="398"/>
      <c r="G62" s="383" t="s">
        <v>842</v>
      </c>
      <c r="H62" s="398"/>
      <c r="I62" s="389" t="s">
        <v>12</v>
      </c>
      <c r="J62" s="399"/>
      <c r="K62" s="400"/>
      <c r="L62" s="389" t="s">
        <v>1194</v>
      </c>
      <c r="M62" s="389"/>
      <c r="N62" s="397"/>
      <c r="O62" s="387" t="s">
        <v>45</v>
      </c>
      <c r="P62" s="387"/>
      <c r="Q62" s="388" t="s">
        <v>1198</v>
      </c>
      <c r="R62" s="389"/>
      <c r="S62" s="401"/>
      <c r="T62" s="391"/>
      <c r="U62" s="389"/>
      <c r="V62" s="401"/>
      <c r="W62" s="391"/>
      <c r="X62" s="402"/>
      <c r="Y62" s="401"/>
      <c r="Z62" s="401"/>
    </row>
    <row r="63" spans="1:26" s="403" customFormat="1" ht="15.75">
      <c r="A63" s="387"/>
      <c r="B63" s="88">
        <v>13</v>
      </c>
      <c r="C63" s="395" t="s">
        <v>1201</v>
      </c>
      <c r="D63" s="392" t="s">
        <v>1202</v>
      </c>
      <c r="E63" s="397"/>
      <c r="F63" s="398"/>
      <c r="G63" s="383" t="s">
        <v>842</v>
      </c>
      <c r="H63" s="398"/>
      <c r="I63" s="389" t="s">
        <v>12</v>
      </c>
      <c r="J63" s="399"/>
      <c r="K63" s="400"/>
      <c r="L63" s="407" t="s">
        <v>1194</v>
      </c>
      <c r="M63" s="389"/>
      <c r="N63" s="397"/>
      <c r="O63" s="387" t="s">
        <v>45</v>
      </c>
      <c r="P63" s="387"/>
      <c r="Q63" s="388" t="s">
        <v>1198</v>
      </c>
      <c r="R63" s="389"/>
      <c r="S63" s="401"/>
      <c r="T63" s="391"/>
      <c r="U63" s="389"/>
      <c r="V63" s="401"/>
      <c r="W63" s="391"/>
      <c r="X63" s="402"/>
      <c r="Y63" s="401"/>
      <c r="Z63" s="401"/>
    </row>
    <row r="64" spans="1:26" s="380" customFormat="1" ht="15.75">
      <c r="A64" s="380" t="s">
        <v>1203</v>
      </c>
      <c r="B64" s="381"/>
      <c r="C64" s="381"/>
      <c r="D64" s="381"/>
      <c r="E64" s="381"/>
      <c r="F64" s="381"/>
      <c r="G64" s="381"/>
      <c r="H64" s="381"/>
      <c r="I64" s="381"/>
      <c r="J64" s="381"/>
      <c r="K64" s="381"/>
      <c r="L64" s="381"/>
      <c r="M64" s="381"/>
      <c r="N64" s="381"/>
      <c r="O64" s="381"/>
      <c r="P64" s="381"/>
      <c r="Q64" s="381"/>
      <c r="R64" s="381"/>
      <c r="S64" s="381"/>
      <c r="T64" s="381"/>
      <c r="U64" s="381"/>
      <c r="V64" s="381"/>
      <c r="W64" s="381"/>
      <c r="X64" s="381"/>
      <c r="Y64" s="381"/>
      <c r="Z64" s="381"/>
    </row>
    <row r="65" spans="1:26" s="393" customFormat="1" ht="15.75">
      <c r="A65" s="106"/>
      <c r="B65" s="88">
        <v>15</v>
      </c>
      <c r="C65" s="118" t="s">
        <v>457</v>
      </c>
      <c r="D65" s="120">
        <v>29215</v>
      </c>
      <c r="E65" s="117"/>
      <c r="F65" s="91">
        <v>39814</v>
      </c>
      <c r="G65" s="383" t="s">
        <v>1177</v>
      </c>
      <c r="H65" s="91"/>
      <c r="I65" s="408" t="s">
        <v>12</v>
      </c>
      <c r="J65" s="93"/>
      <c r="K65" s="94"/>
      <c r="L65" s="385" t="s">
        <v>1204</v>
      </c>
      <c r="M65" s="385"/>
      <c r="N65" s="386"/>
      <c r="O65" s="108" t="s">
        <v>45</v>
      </c>
      <c r="P65" s="409" t="s">
        <v>930</v>
      </c>
      <c r="Q65" s="387" t="s">
        <v>1205</v>
      </c>
      <c r="R65" s="387">
        <v>2001</v>
      </c>
      <c r="S65" s="385"/>
      <c r="T65" s="401"/>
      <c r="U65" s="391"/>
      <c r="V65" s="112"/>
      <c r="W65" s="385" t="s">
        <v>591</v>
      </c>
      <c r="X65" s="168"/>
      <c r="Y65" s="390"/>
      <c r="Z65" s="410"/>
    </row>
    <row r="66" spans="1:26" s="393" customFormat="1" ht="15.75">
      <c r="A66" s="106"/>
      <c r="B66" s="388">
        <v>16</v>
      </c>
      <c r="C66" s="328" t="s">
        <v>1072</v>
      </c>
      <c r="D66" s="382"/>
      <c r="E66" s="339">
        <v>34041</v>
      </c>
      <c r="F66" s="91"/>
      <c r="G66" s="383" t="s">
        <v>842</v>
      </c>
      <c r="H66" s="91"/>
      <c r="I66" s="389" t="s">
        <v>1026</v>
      </c>
      <c r="J66" s="93"/>
      <c r="K66" s="94"/>
      <c r="L66" s="385" t="s">
        <v>1206</v>
      </c>
      <c r="M66" s="385"/>
      <c r="N66" s="386"/>
      <c r="O66" s="106" t="s">
        <v>45</v>
      </c>
      <c r="P66" s="409" t="s">
        <v>930</v>
      </c>
      <c r="Q66" s="388" t="s">
        <v>31</v>
      </c>
      <c r="R66" s="389">
        <v>2015</v>
      </c>
      <c r="S66" s="390">
        <v>0</v>
      </c>
      <c r="T66" s="391">
        <v>0</v>
      </c>
      <c r="U66" s="389">
        <v>0</v>
      </c>
      <c r="V66" s="390">
        <v>0</v>
      </c>
      <c r="W66" s="112" t="s">
        <v>1207</v>
      </c>
      <c r="X66" s="329">
        <v>0</v>
      </c>
      <c r="Y66" s="390">
        <v>0</v>
      </c>
      <c r="Z66" s="390">
        <v>0</v>
      </c>
    </row>
    <row r="67" spans="1:26" s="393" customFormat="1" ht="15.75">
      <c r="A67" s="411"/>
      <c r="B67" s="388">
        <v>17</v>
      </c>
      <c r="C67" s="412" t="s">
        <v>1144</v>
      </c>
      <c r="D67" s="413"/>
      <c r="E67" s="414">
        <v>27945</v>
      </c>
      <c r="F67" s="415"/>
      <c r="G67" s="383" t="s">
        <v>1013</v>
      </c>
      <c r="H67" s="415"/>
      <c r="I67" s="416" t="s">
        <v>12</v>
      </c>
      <c r="J67" s="417"/>
      <c r="K67" s="418"/>
      <c r="L67" s="419" t="s">
        <v>1179</v>
      </c>
      <c r="M67" s="419"/>
      <c r="N67" s="420"/>
      <c r="O67" s="411" t="s">
        <v>45</v>
      </c>
      <c r="P67" s="421" t="s">
        <v>930</v>
      </c>
      <c r="Q67" s="422" t="s">
        <v>16</v>
      </c>
      <c r="R67" s="416">
        <v>0</v>
      </c>
      <c r="S67" s="423">
        <v>0</v>
      </c>
      <c r="T67" s="424">
        <v>0</v>
      </c>
      <c r="U67" s="416">
        <v>0</v>
      </c>
      <c r="V67" s="423">
        <v>0</v>
      </c>
      <c r="W67" s="425" t="s">
        <v>1208</v>
      </c>
      <c r="X67" s="426">
        <v>0</v>
      </c>
      <c r="Y67" s="423">
        <v>0</v>
      </c>
      <c r="Z67" s="423">
        <v>0</v>
      </c>
    </row>
    <row r="68" spans="1:26" s="393" customFormat="1" ht="15.75">
      <c r="A68" s="106"/>
      <c r="B68" s="88">
        <v>18</v>
      </c>
      <c r="C68" s="328" t="s">
        <v>1098</v>
      </c>
      <c r="D68" s="382"/>
      <c r="E68" s="339">
        <v>28090</v>
      </c>
      <c r="F68" s="91"/>
      <c r="G68" s="383" t="s">
        <v>1209</v>
      </c>
      <c r="H68" s="91"/>
      <c r="I68" s="389" t="s">
        <v>12</v>
      </c>
      <c r="J68" s="93"/>
      <c r="K68" s="94"/>
      <c r="L68" s="385" t="s">
        <v>1179</v>
      </c>
      <c r="M68" s="385"/>
      <c r="N68" s="386"/>
      <c r="O68" s="106" t="s">
        <v>45</v>
      </c>
      <c r="P68" s="409" t="s">
        <v>930</v>
      </c>
      <c r="Q68" s="388" t="s">
        <v>16</v>
      </c>
      <c r="R68" s="389">
        <v>2003</v>
      </c>
      <c r="S68" s="390">
        <v>0</v>
      </c>
      <c r="T68" s="391">
        <v>0</v>
      </c>
      <c r="U68" s="389">
        <v>0</v>
      </c>
      <c r="V68" s="390">
        <v>0</v>
      </c>
      <c r="W68" s="112" t="s">
        <v>595</v>
      </c>
      <c r="X68" s="329">
        <v>0</v>
      </c>
      <c r="Y68" s="390">
        <v>0</v>
      </c>
      <c r="Z68" s="390">
        <v>0</v>
      </c>
    </row>
    <row r="69" spans="1:24" s="390" customFormat="1" ht="15.75">
      <c r="A69" s="106"/>
      <c r="B69" s="388">
        <v>19</v>
      </c>
      <c r="C69" s="427" t="s">
        <v>1096</v>
      </c>
      <c r="D69" s="382"/>
      <c r="E69" s="428" t="s">
        <v>1210</v>
      </c>
      <c r="F69" s="91"/>
      <c r="G69" s="406"/>
      <c r="H69" s="91"/>
      <c r="I69" s="389" t="s">
        <v>12</v>
      </c>
      <c r="J69" s="93"/>
      <c r="K69" s="94"/>
      <c r="L69" s="385" t="s">
        <v>1179</v>
      </c>
      <c r="M69" s="385"/>
      <c r="N69" s="386"/>
      <c r="O69" s="106" t="s">
        <v>45</v>
      </c>
      <c r="P69" s="387" t="s">
        <v>1211</v>
      </c>
      <c r="Q69" s="388" t="s">
        <v>1183</v>
      </c>
      <c r="R69" s="389"/>
      <c r="T69" s="391"/>
      <c r="U69" s="389"/>
      <c r="W69" s="112" t="s">
        <v>1212</v>
      </c>
      <c r="X69" s="234"/>
    </row>
    <row r="70" spans="1:26" s="393" customFormat="1" ht="15.75">
      <c r="A70" s="106"/>
      <c r="B70" s="388">
        <v>20</v>
      </c>
      <c r="C70" s="328" t="s">
        <v>1095</v>
      </c>
      <c r="D70" s="382"/>
      <c r="E70" s="339">
        <v>32577</v>
      </c>
      <c r="F70" s="91"/>
      <c r="G70" s="383" t="s">
        <v>843</v>
      </c>
      <c r="H70" s="91"/>
      <c r="I70" s="389" t="s">
        <v>12</v>
      </c>
      <c r="J70" s="93"/>
      <c r="K70" s="94"/>
      <c r="L70" s="385" t="s">
        <v>1179</v>
      </c>
      <c r="M70" s="385"/>
      <c r="N70" s="386"/>
      <c r="O70" s="106" t="s">
        <v>45</v>
      </c>
      <c r="P70" s="387" t="s">
        <v>930</v>
      </c>
      <c r="Q70" s="388" t="s">
        <v>1185</v>
      </c>
      <c r="R70" s="389">
        <v>2011</v>
      </c>
      <c r="S70" s="390">
        <v>0</v>
      </c>
      <c r="T70" s="391">
        <v>0</v>
      </c>
      <c r="U70" s="389">
        <v>0</v>
      </c>
      <c r="V70" s="390">
        <v>0</v>
      </c>
      <c r="W70" s="112" t="s">
        <v>591</v>
      </c>
      <c r="X70" s="329">
        <v>0</v>
      </c>
      <c r="Y70" s="390">
        <v>0</v>
      </c>
      <c r="Z70" s="390">
        <v>0</v>
      </c>
    </row>
    <row r="71" spans="1:26" s="432" customFormat="1" ht="15.75">
      <c r="A71" s="429" t="s">
        <v>1213</v>
      </c>
      <c r="B71" s="430"/>
      <c r="C71" s="430"/>
      <c r="D71" s="430"/>
      <c r="E71" s="430"/>
      <c r="F71" s="430"/>
      <c r="G71" s="430"/>
      <c r="H71" s="430"/>
      <c r="I71" s="430"/>
      <c r="J71" s="430"/>
      <c r="K71" s="430"/>
      <c r="L71" s="430"/>
      <c r="M71" s="430"/>
      <c r="N71" s="430"/>
      <c r="O71" s="430"/>
      <c r="P71" s="430"/>
      <c r="Q71" s="430"/>
      <c r="R71" s="430"/>
      <c r="S71" s="430"/>
      <c r="T71" s="430"/>
      <c r="U71" s="430"/>
      <c r="V71" s="430"/>
      <c r="W71" s="430"/>
      <c r="X71" s="430"/>
      <c r="Y71" s="430"/>
      <c r="Z71" s="431"/>
    </row>
    <row r="72" spans="1:26" s="393" customFormat="1" ht="15.75">
      <c r="A72" s="106"/>
      <c r="B72" s="88">
        <v>21</v>
      </c>
      <c r="C72" s="328" t="s">
        <v>1081</v>
      </c>
      <c r="D72" s="339">
        <v>32117</v>
      </c>
      <c r="E72" s="382"/>
      <c r="F72" s="91"/>
      <c r="G72" s="433">
        <v>2010</v>
      </c>
      <c r="H72" s="91"/>
      <c r="I72" s="389" t="s">
        <v>12</v>
      </c>
      <c r="J72" s="93"/>
      <c r="K72" s="94"/>
      <c r="L72" s="385" t="s">
        <v>1063</v>
      </c>
      <c r="M72" s="385"/>
      <c r="N72" s="386"/>
      <c r="O72" s="106" t="s">
        <v>45</v>
      </c>
      <c r="P72" s="387" t="s">
        <v>930</v>
      </c>
      <c r="Q72" s="388" t="s">
        <v>31</v>
      </c>
      <c r="R72" s="389">
        <v>2012</v>
      </c>
      <c r="S72" s="390">
        <v>0</v>
      </c>
      <c r="T72" s="391">
        <v>0</v>
      </c>
      <c r="U72" s="389">
        <v>0</v>
      </c>
      <c r="V72" s="390">
        <v>0</v>
      </c>
      <c r="W72" s="112" t="s">
        <v>1214</v>
      </c>
      <c r="X72" s="329">
        <v>0</v>
      </c>
      <c r="Y72" s="390">
        <v>0</v>
      </c>
      <c r="Z72" s="390">
        <v>0</v>
      </c>
    </row>
    <row r="73" spans="1:26" s="393" customFormat="1" ht="15.75">
      <c r="A73" s="106"/>
      <c r="B73" s="88">
        <v>23</v>
      </c>
      <c r="C73" s="328" t="s">
        <v>1152</v>
      </c>
      <c r="D73" s="339">
        <v>31840</v>
      </c>
      <c r="E73" s="382"/>
      <c r="F73" s="91"/>
      <c r="G73" s="407">
        <v>2015</v>
      </c>
      <c r="H73" s="91"/>
      <c r="I73" s="389" t="s">
        <v>12</v>
      </c>
      <c r="J73" s="93"/>
      <c r="K73" s="94"/>
      <c r="L73" s="385" t="s">
        <v>1204</v>
      </c>
      <c r="M73" s="385"/>
      <c r="N73" s="386"/>
      <c r="O73" s="106" t="s">
        <v>45</v>
      </c>
      <c r="P73" s="387" t="s">
        <v>930</v>
      </c>
      <c r="Q73" s="388" t="s">
        <v>31</v>
      </c>
      <c r="R73" s="389">
        <v>0</v>
      </c>
      <c r="S73" s="390">
        <v>0</v>
      </c>
      <c r="T73" s="391">
        <v>0</v>
      </c>
      <c r="U73" s="389">
        <v>0</v>
      </c>
      <c r="V73" s="390">
        <v>0</v>
      </c>
      <c r="W73" s="112" t="s">
        <v>1215</v>
      </c>
      <c r="X73" s="308">
        <v>0</v>
      </c>
      <c r="Y73" s="390">
        <v>0</v>
      </c>
      <c r="Z73" s="390">
        <v>0</v>
      </c>
    </row>
    <row r="74" spans="1:26" s="393" customFormat="1" ht="15.75">
      <c r="A74" s="106"/>
      <c r="B74" s="88">
        <v>24</v>
      </c>
      <c r="C74" s="328" t="s">
        <v>1153</v>
      </c>
      <c r="D74" s="382"/>
      <c r="E74" s="367">
        <v>34653</v>
      </c>
      <c r="F74" s="91"/>
      <c r="G74" s="392" t="s">
        <v>1181</v>
      </c>
      <c r="H74" s="91"/>
      <c r="I74" s="389" t="s">
        <v>39</v>
      </c>
      <c r="J74" s="93"/>
      <c r="K74" s="94"/>
      <c r="L74" s="385" t="s">
        <v>1216</v>
      </c>
      <c r="M74" s="385"/>
      <c r="N74" s="386"/>
      <c r="O74" s="106" t="s">
        <v>45</v>
      </c>
      <c r="P74" s="387" t="s">
        <v>930</v>
      </c>
      <c r="Q74" s="388" t="s">
        <v>31</v>
      </c>
      <c r="R74" s="389">
        <v>2017</v>
      </c>
      <c r="S74" s="390">
        <v>0</v>
      </c>
      <c r="T74" s="391">
        <v>0</v>
      </c>
      <c r="U74" s="389">
        <v>0</v>
      </c>
      <c r="V74" s="390">
        <v>0</v>
      </c>
      <c r="W74" s="112" t="s">
        <v>1217</v>
      </c>
      <c r="X74" s="329">
        <v>0</v>
      </c>
      <c r="Y74" s="390">
        <v>0</v>
      </c>
      <c r="Z74" s="390">
        <v>0</v>
      </c>
    </row>
    <row r="75" spans="1:26" s="393" customFormat="1" ht="15.75">
      <c r="A75" s="106"/>
      <c r="B75" s="88">
        <v>25</v>
      </c>
      <c r="C75" s="328" t="s">
        <v>1150</v>
      </c>
      <c r="D75" s="382"/>
      <c r="E75" s="339">
        <v>34608</v>
      </c>
      <c r="F75" s="91"/>
      <c r="G75" s="392" t="s">
        <v>1181</v>
      </c>
      <c r="H75" s="91"/>
      <c r="I75" s="389" t="s">
        <v>39</v>
      </c>
      <c r="J75" s="93"/>
      <c r="K75" s="94"/>
      <c r="L75" s="385" t="s">
        <v>1216</v>
      </c>
      <c r="M75" s="385"/>
      <c r="N75" s="386"/>
      <c r="O75" s="106" t="s">
        <v>45</v>
      </c>
      <c r="P75" s="387" t="s">
        <v>930</v>
      </c>
      <c r="Q75" s="388" t="s">
        <v>31</v>
      </c>
      <c r="R75" s="389">
        <v>2018</v>
      </c>
      <c r="S75" s="390">
        <v>0</v>
      </c>
      <c r="T75" s="391">
        <v>0</v>
      </c>
      <c r="U75" s="389">
        <v>0</v>
      </c>
      <c r="V75" s="390">
        <v>0</v>
      </c>
      <c r="W75" s="112" t="s">
        <v>20</v>
      </c>
      <c r="X75" s="329">
        <v>0</v>
      </c>
      <c r="Y75" s="390">
        <v>0</v>
      </c>
      <c r="Z75" s="390">
        <v>0</v>
      </c>
    </row>
    <row r="76" spans="1:26" s="393" customFormat="1" ht="15.75">
      <c r="A76" s="106"/>
      <c r="B76" s="88">
        <v>26</v>
      </c>
      <c r="C76" s="328" t="s">
        <v>1082</v>
      </c>
      <c r="D76" s="339">
        <v>33650</v>
      </c>
      <c r="E76" s="382"/>
      <c r="F76" s="91"/>
      <c r="G76" s="433">
        <v>2016</v>
      </c>
      <c r="H76" s="91"/>
      <c r="I76" s="389" t="s">
        <v>12</v>
      </c>
      <c r="J76" s="93"/>
      <c r="K76" s="94"/>
      <c r="L76" s="385" t="s">
        <v>1216</v>
      </c>
      <c r="M76" s="385"/>
      <c r="N76" s="386"/>
      <c r="O76" s="106" t="s">
        <v>45</v>
      </c>
      <c r="P76" s="387" t="s">
        <v>930</v>
      </c>
      <c r="Q76" s="388" t="s">
        <v>31</v>
      </c>
      <c r="R76" s="389">
        <v>2015</v>
      </c>
      <c r="S76" s="390">
        <v>0</v>
      </c>
      <c r="T76" s="391">
        <v>0</v>
      </c>
      <c r="U76" s="389">
        <v>0</v>
      </c>
      <c r="V76" s="390">
        <v>0</v>
      </c>
      <c r="W76" s="112" t="s">
        <v>649</v>
      </c>
      <c r="X76" s="329">
        <v>0</v>
      </c>
      <c r="Y76" s="390">
        <v>0</v>
      </c>
      <c r="Z76" s="390">
        <v>0</v>
      </c>
    </row>
    <row r="77" spans="1:26" s="393" customFormat="1" ht="15.75">
      <c r="A77" s="106"/>
      <c r="B77" s="88">
        <v>27</v>
      </c>
      <c r="C77" s="328" t="s">
        <v>1075</v>
      </c>
      <c r="D77" s="339">
        <v>34932</v>
      </c>
      <c r="E77" s="382"/>
      <c r="F77" s="91"/>
      <c r="G77" s="392" t="s">
        <v>1013</v>
      </c>
      <c r="H77" s="91"/>
      <c r="I77" s="389" t="s">
        <v>39</v>
      </c>
      <c r="J77" s="93"/>
      <c r="K77" s="94"/>
      <c r="L77" s="385" t="s">
        <v>1218</v>
      </c>
      <c r="M77" s="385"/>
      <c r="N77" s="386"/>
      <c r="O77" s="106" t="s">
        <v>45</v>
      </c>
      <c r="P77" s="387" t="s">
        <v>930</v>
      </c>
      <c r="Q77" s="388" t="s">
        <v>31</v>
      </c>
      <c r="R77" s="389">
        <v>2017</v>
      </c>
      <c r="S77" s="390">
        <v>0</v>
      </c>
      <c r="T77" s="391">
        <v>0</v>
      </c>
      <c r="U77" s="389">
        <v>0</v>
      </c>
      <c r="V77" s="390">
        <v>0</v>
      </c>
      <c r="W77" s="112" t="s">
        <v>591</v>
      </c>
      <c r="X77" s="329">
        <v>0</v>
      </c>
      <c r="Y77" s="390">
        <v>0</v>
      </c>
      <c r="Z77" s="390">
        <v>0</v>
      </c>
    </row>
    <row r="78" spans="1:26" s="451" customFormat="1" ht="15.75">
      <c r="A78" s="434"/>
      <c r="B78" s="88">
        <v>28</v>
      </c>
      <c r="C78" s="435" t="s">
        <v>1219</v>
      </c>
      <c r="D78" s="436">
        <v>1959</v>
      </c>
      <c r="E78" s="437"/>
      <c r="F78" s="438"/>
      <c r="G78" s="439"/>
      <c r="H78" s="438"/>
      <c r="I78" s="440"/>
      <c r="J78" s="441"/>
      <c r="K78" s="442"/>
      <c r="L78" s="443" t="s">
        <v>1204</v>
      </c>
      <c r="M78" s="443"/>
      <c r="N78" s="444"/>
      <c r="O78" s="434" t="s">
        <v>45</v>
      </c>
      <c r="P78" s="445" t="s">
        <v>1220</v>
      </c>
      <c r="Q78" s="446" t="s">
        <v>16</v>
      </c>
      <c r="R78" s="440"/>
      <c r="S78" s="447"/>
      <c r="T78" s="448"/>
      <c r="U78" s="440"/>
      <c r="V78" s="447"/>
      <c r="W78" s="449" t="s">
        <v>591</v>
      </c>
      <c r="X78" s="450"/>
      <c r="Y78" s="447"/>
      <c r="Z78" s="447"/>
    </row>
    <row r="79" spans="1:26" s="464" customFormat="1" ht="15.75">
      <c r="A79" s="285"/>
      <c r="B79" s="88">
        <v>29</v>
      </c>
      <c r="C79" s="452" t="s">
        <v>1146</v>
      </c>
      <c r="D79" s="453">
        <v>33985</v>
      </c>
      <c r="E79" s="454"/>
      <c r="F79" s="255"/>
      <c r="G79" s="455" t="s">
        <v>843</v>
      </c>
      <c r="H79" s="255"/>
      <c r="I79" s="456" t="s">
        <v>12</v>
      </c>
      <c r="J79" s="257"/>
      <c r="K79" s="258"/>
      <c r="L79" s="457" t="s">
        <v>1216</v>
      </c>
      <c r="M79" s="457"/>
      <c r="N79" s="458"/>
      <c r="O79" s="285" t="s">
        <v>45</v>
      </c>
      <c r="P79" s="459" t="s">
        <v>930</v>
      </c>
      <c r="Q79" s="460" t="s">
        <v>31</v>
      </c>
      <c r="R79" s="456">
        <v>0</v>
      </c>
      <c r="S79" s="461">
        <v>0</v>
      </c>
      <c r="T79" s="462">
        <v>0</v>
      </c>
      <c r="U79" s="456">
        <v>0</v>
      </c>
      <c r="V79" s="461">
        <v>0</v>
      </c>
      <c r="W79" s="286" t="s">
        <v>1221</v>
      </c>
      <c r="X79" s="463">
        <v>0</v>
      </c>
      <c r="Y79" s="461">
        <v>0</v>
      </c>
      <c r="Z79" s="461">
        <v>0</v>
      </c>
    </row>
    <row r="80" spans="1:26" s="393" customFormat="1" ht="15.75">
      <c r="A80" s="106"/>
      <c r="B80" s="88">
        <v>30</v>
      </c>
      <c r="C80" s="328" t="s">
        <v>1083</v>
      </c>
      <c r="D80" s="339">
        <v>33006</v>
      </c>
      <c r="E80" s="382"/>
      <c r="F80" s="91"/>
      <c r="G80" s="433">
        <v>2017</v>
      </c>
      <c r="H80" s="91"/>
      <c r="I80" s="389" t="s">
        <v>12</v>
      </c>
      <c r="J80" s="93"/>
      <c r="K80" s="94"/>
      <c r="L80" s="457" t="s">
        <v>1216</v>
      </c>
      <c r="M80" s="385"/>
      <c r="N80" s="386"/>
      <c r="O80" s="106" t="s">
        <v>45</v>
      </c>
      <c r="P80" s="387" t="s">
        <v>930</v>
      </c>
      <c r="Q80" s="388" t="s">
        <v>31</v>
      </c>
      <c r="R80" s="389">
        <v>0</v>
      </c>
      <c r="S80" s="390">
        <v>0</v>
      </c>
      <c r="T80" s="391">
        <v>0</v>
      </c>
      <c r="U80" s="389">
        <v>0</v>
      </c>
      <c r="V80" s="390">
        <v>0</v>
      </c>
      <c r="W80" s="112" t="s">
        <v>591</v>
      </c>
      <c r="X80" s="329">
        <v>0</v>
      </c>
      <c r="Y80" s="390">
        <v>0</v>
      </c>
      <c r="Z80" s="390">
        <v>0</v>
      </c>
    </row>
    <row r="81" spans="1:26" s="451" customFormat="1" ht="15.75">
      <c r="A81" s="434"/>
      <c r="B81" s="88">
        <v>31</v>
      </c>
      <c r="C81" s="435" t="s">
        <v>1222</v>
      </c>
      <c r="D81" s="439" t="s">
        <v>1223</v>
      </c>
      <c r="E81" s="437"/>
      <c r="F81" s="438"/>
      <c r="G81" s="465"/>
      <c r="H81" s="438"/>
      <c r="I81" s="440"/>
      <c r="J81" s="441"/>
      <c r="K81" s="442"/>
      <c r="L81" s="443" t="s">
        <v>1179</v>
      </c>
      <c r="M81" s="443"/>
      <c r="N81" s="444"/>
      <c r="O81" s="434" t="s">
        <v>45</v>
      </c>
      <c r="P81" s="445" t="s">
        <v>930</v>
      </c>
      <c r="Q81" s="446" t="s">
        <v>31</v>
      </c>
      <c r="R81" s="440"/>
      <c r="S81" s="447"/>
      <c r="T81" s="448"/>
      <c r="U81" s="440"/>
      <c r="V81" s="447"/>
      <c r="W81" s="449" t="s">
        <v>20</v>
      </c>
      <c r="X81" s="450"/>
      <c r="Y81" s="447"/>
      <c r="Z81" s="447"/>
    </row>
    <row r="82" spans="1:26" s="466" customFormat="1" ht="15.75">
      <c r="A82" s="380" t="s">
        <v>1224</v>
      </c>
      <c r="B82" s="381"/>
      <c r="C82" s="381"/>
      <c r="D82" s="381"/>
      <c r="E82" s="381"/>
      <c r="F82" s="381"/>
      <c r="G82" s="381"/>
      <c r="H82" s="381"/>
      <c r="I82" s="381"/>
      <c r="J82" s="381"/>
      <c r="K82" s="381"/>
      <c r="L82" s="381"/>
      <c r="M82" s="381"/>
      <c r="N82" s="381"/>
      <c r="O82" s="381"/>
      <c r="P82" s="381"/>
      <c r="Q82" s="381"/>
      <c r="R82" s="381"/>
      <c r="S82" s="381"/>
      <c r="T82" s="381"/>
      <c r="U82" s="381"/>
      <c r="V82" s="381"/>
      <c r="W82" s="381"/>
      <c r="X82" s="381"/>
      <c r="Y82" s="381"/>
      <c r="Z82" s="381"/>
    </row>
    <row r="83" spans="1:26" s="393" customFormat="1" ht="15.75">
      <c r="A83" s="106"/>
      <c r="B83" s="88">
        <v>31</v>
      </c>
      <c r="C83" s="328" t="s">
        <v>1084</v>
      </c>
      <c r="D83" s="382"/>
      <c r="E83" s="339">
        <v>32533</v>
      </c>
      <c r="F83" s="91"/>
      <c r="G83" s="392" t="s">
        <v>843</v>
      </c>
      <c r="H83" s="91"/>
      <c r="I83" s="389" t="s">
        <v>12</v>
      </c>
      <c r="J83" s="93"/>
      <c r="K83" s="94"/>
      <c r="L83" s="385" t="s">
        <v>1225</v>
      </c>
      <c r="M83" s="385"/>
      <c r="N83" s="386"/>
      <c r="O83" s="106" t="s">
        <v>45</v>
      </c>
      <c r="P83" s="387" t="s">
        <v>930</v>
      </c>
      <c r="Q83" s="388" t="s">
        <v>1185</v>
      </c>
      <c r="R83" s="389">
        <v>2017</v>
      </c>
      <c r="S83" s="390">
        <v>0</v>
      </c>
      <c r="T83" s="391">
        <v>0</v>
      </c>
      <c r="U83" s="389">
        <v>0</v>
      </c>
      <c r="V83" s="390">
        <v>0</v>
      </c>
      <c r="W83" s="112" t="s">
        <v>561</v>
      </c>
      <c r="X83" s="329">
        <v>0</v>
      </c>
      <c r="Y83" s="390">
        <v>0</v>
      </c>
      <c r="Z83" s="390">
        <v>0</v>
      </c>
    </row>
    <row r="84" spans="1:26" s="393" customFormat="1" ht="15.75">
      <c r="A84" s="106"/>
      <c r="B84" s="88">
        <v>32</v>
      </c>
      <c r="C84" s="328" t="s">
        <v>1089</v>
      </c>
      <c r="D84" s="382"/>
      <c r="E84" s="339">
        <v>33966</v>
      </c>
      <c r="F84" s="91"/>
      <c r="G84" s="392" t="s">
        <v>842</v>
      </c>
      <c r="H84" s="91"/>
      <c r="I84" s="389" t="s">
        <v>12</v>
      </c>
      <c r="J84" s="93"/>
      <c r="K84" s="94"/>
      <c r="L84" s="385" t="s">
        <v>1218</v>
      </c>
      <c r="M84" s="385"/>
      <c r="N84" s="386"/>
      <c r="O84" s="106" t="s">
        <v>45</v>
      </c>
      <c r="P84" s="387" t="s">
        <v>930</v>
      </c>
      <c r="Q84" s="388" t="s">
        <v>31</v>
      </c>
      <c r="R84" s="389">
        <v>2015</v>
      </c>
      <c r="S84" s="390">
        <v>0</v>
      </c>
      <c r="T84" s="391">
        <v>0</v>
      </c>
      <c r="U84" s="389">
        <v>0</v>
      </c>
      <c r="V84" s="390">
        <v>0</v>
      </c>
      <c r="W84" s="112" t="s">
        <v>561</v>
      </c>
      <c r="X84" s="329">
        <v>0</v>
      </c>
      <c r="Y84" s="390">
        <v>0</v>
      </c>
      <c r="Z84" s="390">
        <v>0</v>
      </c>
    </row>
    <row r="85" spans="1:26" s="393" customFormat="1" ht="15.75">
      <c r="A85" s="106"/>
      <c r="B85" s="88">
        <v>33</v>
      </c>
      <c r="C85" s="328" t="s">
        <v>1156</v>
      </c>
      <c r="D85" s="382"/>
      <c r="E85" s="339">
        <v>33230</v>
      </c>
      <c r="F85" s="91"/>
      <c r="G85" s="392" t="s">
        <v>842</v>
      </c>
      <c r="H85" s="91"/>
      <c r="I85" s="389" t="s">
        <v>12</v>
      </c>
      <c r="J85" s="93"/>
      <c r="K85" s="94"/>
      <c r="L85" s="385" t="s">
        <v>1226</v>
      </c>
      <c r="M85" s="385"/>
      <c r="N85" s="386"/>
      <c r="O85" s="106" t="s">
        <v>45</v>
      </c>
      <c r="P85" s="387" t="s">
        <v>930</v>
      </c>
      <c r="Q85" s="388" t="s">
        <v>1185</v>
      </c>
      <c r="R85" s="389">
        <v>2015</v>
      </c>
      <c r="S85" s="390"/>
      <c r="T85" s="391"/>
      <c r="U85" s="389"/>
      <c r="V85" s="390"/>
      <c r="W85" s="112" t="s">
        <v>561</v>
      </c>
      <c r="X85" s="329"/>
      <c r="Y85" s="390"/>
      <c r="Z85" s="390"/>
    </row>
    <row r="86" spans="1:26" s="393" customFormat="1" ht="15.75">
      <c r="A86" s="106"/>
      <c r="B86" s="88">
        <v>34</v>
      </c>
      <c r="C86" s="328" t="s">
        <v>1093</v>
      </c>
      <c r="D86" s="382"/>
      <c r="E86" s="339">
        <v>30522</v>
      </c>
      <c r="F86" s="91"/>
      <c r="G86" s="433">
        <v>2016</v>
      </c>
      <c r="H86" s="91"/>
      <c r="I86" s="389" t="s">
        <v>12</v>
      </c>
      <c r="J86" s="93"/>
      <c r="K86" s="94"/>
      <c r="L86" s="385" t="s">
        <v>1227</v>
      </c>
      <c r="M86" s="385"/>
      <c r="N86" s="386"/>
      <c r="O86" s="106" t="s">
        <v>45</v>
      </c>
      <c r="P86" s="387" t="s">
        <v>930</v>
      </c>
      <c r="Q86" s="388" t="s">
        <v>1185</v>
      </c>
      <c r="R86" s="389">
        <v>2015</v>
      </c>
      <c r="S86" s="390">
        <v>0</v>
      </c>
      <c r="T86" s="391">
        <v>0</v>
      </c>
      <c r="U86" s="389">
        <v>0</v>
      </c>
      <c r="V86" s="390">
        <v>0</v>
      </c>
      <c r="W86" s="112" t="s">
        <v>155</v>
      </c>
      <c r="X86" s="329">
        <v>0</v>
      </c>
      <c r="Y86" s="390">
        <v>0</v>
      </c>
      <c r="Z86" s="390">
        <v>0</v>
      </c>
    </row>
    <row r="87" spans="1:26" s="393" customFormat="1" ht="15.75">
      <c r="A87" s="106"/>
      <c r="B87" s="88">
        <v>35</v>
      </c>
      <c r="C87" s="328" t="s">
        <v>1149</v>
      </c>
      <c r="D87" s="382"/>
      <c r="E87" s="339">
        <v>34735</v>
      </c>
      <c r="F87" s="91"/>
      <c r="G87" s="433">
        <v>2018</v>
      </c>
      <c r="H87" s="91"/>
      <c r="I87" s="389" t="s">
        <v>1228</v>
      </c>
      <c r="J87" s="93"/>
      <c r="K87" s="94"/>
      <c r="L87" s="385" t="s">
        <v>1216</v>
      </c>
      <c r="M87" s="385"/>
      <c r="N87" s="386"/>
      <c r="O87" s="106" t="s">
        <v>45</v>
      </c>
      <c r="P87" s="387" t="s">
        <v>930</v>
      </c>
      <c r="Q87" s="388" t="s">
        <v>31</v>
      </c>
      <c r="R87" s="389">
        <v>2018</v>
      </c>
      <c r="S87" s="390">
        <v>0</v>
      </c>
      <c r="T87" s="391">
        <v>0</v>
      </c>
      <c r="U87" s="389">
        <v>0</v>
      </c>
      <c r="V87" s="390">
        <v>0</v>
      </c>
      <c r="W87" s="112" t="s">
        <v>94</v>
      </c>
      <c r="X87" s="329">
        <v>0</v>
      </c>
      <c r="Y87" s="390">
        <v>0</v>
      </c>
      <c r="Z87" s="390">
        <v>0</v>
      </c>
    </row>
    <row r="88" spans="1:26" s="393" customFormat="1" ht="15.75">
      <c r="A88" s="106"/>
      <c r="B88" s="88">
        <v>36</v>
      </c>
      <c r="C88" s="328" t="s">
        <v>1229</v>
      </c>
      <c r="D88" s="467">
        <v>32948</v>
      </c>
      <c r="E88" s="339"/>
      <c r="F88" s="91"/>
      <c r="G88" s="433"/>
      <c r="H88" s="91"/>
      <c r="I88" s="389"/>
      <c r="J88" s="93"/>
      <c r="K88" s="94"/>
      <c r="L88" s="385" t="s">
        <v>1216</v>
      </c>
      <c r="M88" s="385"/>
      <c r="N88" s="386"/>
      <c r="O88" s="106" t="s">
        <v>45</v>
      </c>
      <c r="P88" s="387" t="s">
        <v>930</v>
      </c>
      <c r="Q88" s="388" t="s">
        <v>31</v>
      </c>
      <c r="R88" s="389"/>
      <c r="S88" s="390"/>
      <c r="T88" s="391"/>
      <c r="U88" s="389"/>
      <c r="V88" s="390"/>
      <c r="W88" s="112" t="s">
        <v>1187</v>
      </c>
      <c r="X88" s="329"/>
      <c r="Y88" s="390"/>
      <c r="Z88" s="390"/>
    </row>
    <row r="89" spans="1:26" s="393" customFormat="1" ht="15.75">
      <c r="A89" s="106"/>
      <c r="B89" s="88">
        <v>37</v>
      </c>
      <c r="C89" s="328" t="s">
        <v>1151</v>
      </c>
      <c r="D89" s="382"/>
      <c r="E89" s="339">
        <v>34718</v>
      </c>
      <c r="F89" s="91"/>
      <c r="G89" s="433">
        <v>2018</v>
      </c>
      <c r="H89" s="91"/>
      <c r="I89" s="389" t="s">
        <v>12</v>
      </c>
      <c r="J89" s="93"/>
      <c r="K89" s="94"/>
      <c r="L89" s="385" t="s">
        <v>1216</v>
      </c>
      <c r="M89" s="385"/>
      <c r="N89" s="386"/>
      <c r="O89" s="106" t="s">
        <v>45</v>
      </c>
      <c r="P89" s="387" t="s">
        <v>930</v>
      </c>
      <c r="Q89" s="388" t="s">
        <v>31</v>
      </c>
      <c r="R89" s="389">
        <v>2017</v>
      </c>
      <c r="S89" s="390">
        <v>0</v>
      </c>
      <c r="T89" s="391">
        <v>0</v>
      </c>
      <c r="U89" s="389">
        <v>0</v>
      </c>
      <c r="V89" s="390">
        <v>0</v>
      </c>
      <c r="W89" s="112" t="s">
        <v>561</v>
      </c>
      <c r="X89" s="329">
        <v>0</v>
      </c>
      <c r="Y89" s="390">
        <v>0</v>
      </c>
      <c r="Z89" s="390">
        <v>0</v>
      </c>
    </row>
    <row r="90" spans="1:26" s="393" customFormat="1" ht="15.75">
      <c r="A90" s="106"/>
      <c r="B90" s="88">
        <v>38</v>
      </c>
      <c r="C90" s="328" t="s">
        <v>1090</v>
      </c>
      <c r="D90" s="382"/>
      <c r="E90" s="339">
        <v>33475</v>
      </c>
      <c r="F90" s="91"/>
      <c r="G90" s="433">
        <v>2017</v>
      </c>
      <c r="H90" s="91"/>
      <c r="I90" s="389" t="s">
        <v>12</v>
      </c>
      <c r="J90" s="93"/>
      <c r="K90" s="94"/>
      <c r="L90" s="385" t="s">
        <v>1216</v>
      </c>
      <c r="M90" s="385"/>
      <c r="N90" s="386"/>
      <c r="O90" s="106" t="s">
        <v>45</v>
      </c>
      <c r="P90" s="387" t="s">
        <v>930</v>
      </c>
      <c r="Q90" s="388" t="s">
        <v>31</v>
      </c>
      <c r="R90" s="389">
        <v>2013</v>
      </c>
      <c r="S90" s="390">
        <v>0</v>
      </c>
      <c r="T90" s="391">
        <v>0</v>
      </c>
      <c r="U90" s="389">
        <v>0</v>
      </c>
      <c r="V90" s="390">
        <v>0</v>
      </c>
      <c r="W90" s="112" t="s">
        <v>647</v>
      </c>
      <c r="X90" s="329">
        <v>0</v>
      </c>
      <c r="Y90" s="390">
        <v>0</v>
      </c>
      <c r="Z90" s="390">
        <v>0</v>
      </c>
    </row>
    <row r="91" spans="1:26" s="393" customFormat="1" ht="15.75">
      <c r="A91" s="106"/>
      <c r="B91" s="88">
        <v>39</v>
      </c>
      <c r="C91" s="328" t="s">
        <v>1087</v>
      </c>
      <c r="D91" s="382"/>
      <c r="E91" s="339">
        <v>33338</v>
      </c>
      <c r="F91" s="91"/>
      <c r="G91" s="433">
        <v>2016</v>
      </c>
      <c r="H91" s="91"/>
      <c r="I91" s="389" t="s">
        <v>12</v>
      </c>
      <c r="J91" s="93"/>
      <c r="K91" s="94"/>
      <c r="L91" s="385" t="s">
        <v>1216</v>
      </c>
      <c r="M91" s="385"/>
      <c r="N91" s="386"/>
      <c r="O91" s="106" t="s">
        <v>45</v>
      </c>
      <c r="P91" s="387" t="s">
        <v>930</v>
      </c>
      <c r="Q91" s="388" t="s">
        <v>31</v>
      </c>
      <c r="R91" s="389">
        <v>2013</v>
      </c>
      <c r="S91" s="390">
        <v>0</v>
      </c>
      <c r="T91" s="391">
        <v>0</v>
      </c>
      <c r="U91" s="389">
        <v>0</v>
      </c>
      <c r="V91" s="390">
        <v>0</v>
      </c>
      <c r="W91" s="112" t="s">
        <v>561</v>
      </c>
      <c r="X91" s="329">
        <v>0</v>
      </c>
      <c r="Y91" s="390">
        <v>0</v>
      </c>
      <c r="Z91" s="390">
        <v>0</v>
      </c>
    </row>
    <row r="92" spans="1:26" s="393" customFormat="1" ht="15.75">
      <c r="A92" s="106"/>
      <c r="B92" s="88">
        <v>40</v>
      </c>
      <c r="C92" s="328" t="s">
        <v>1092</v>
      </c>
      <c r="D92" s="382"/>
      <c r="E92" s="339">
        <v>33558</v>
      </c>
      <c r="F92" s="91"/>
      <c r="G92" s="433">
        <v>2015</v>
      </c>
      <c r="H92" s="91"/>
      <c r="I92" s="389" t="s">
        <v>12</v>
      </c>
      <c r="J92" s="93"/>
      <c r="K92" s="94"/>
      <c r="L92" s="385" t="s">
        <v>1216</v>
      </c>
      <c r="M92" s="385"/>
      <c r="N92" s="386"/>
      <c r="O92" s="106" t="s">
        <v>45</v>
      </c>
      <c r="P92" s="387" t="s">
        <v>930</v>
      </c>
      <c r="Q92" s="388" t="s">
        <v>31</v>
      </c>
      <c r="R92" s="389">
        <v>2014</v>
      </c>
      <c r="S92" s="390">
        <v>0</v>
      </c>
      <c r="T92" s="391">
        <v>0</v>
      </c>
      <c r="U92" s="389">
        <v>0</v>
      </c>
      <c r="V92" s="390">
        <v>0</v>
      </c>
      <c r="W92" s="112" t="s">
        <v>561</v>
      </c>
      <c r="X92" s="329">
        <v>0</v>
      </c>
      <c r="Y92" s="390">
        <v>0</v>
      </c>
      <c r="Z92" s="390">
        <v>0</v>
      </c>
    </row>
    <row r="93" spans="1:26" s="393" customFormat="1" ht="15.75">
      <c r="A93" s="106"/>
      <c r="B93" s="88">
        <v>41</v>
      </c>
      <c r="C93" s="328" t="s">
        <v>1086</v>
      </c>
      <c r="D93" s="382"/>
      <c r="E93" s="339">
        <v>33413</v>
      </c>
      <c r="F93" s="91"/>
      <c r="G93" s="392" t="s">
        <v>1181</v>
      </c>
      <c r="H93" s="91"/>
      <c r="I93" s="389" t="s">
        <v>12</v>
      </c>
      <c r="J93" s="93"/>
      <c r="K93" s="94"/>
      <c r="L93" s="385" t="s">
        <v>1216</v>
      </c>
      <c r="M93" s="385"/>
      <c r="N93" s="386"/>
      <c r="O93" s="106" t="s">
        <v>45</v>
      </c>
      <c r="P93" s="387" t="s">
        <v>930</v>
      </c>
      <c r="Q93" s="388" t="s">
        <v>31</v>
      </c>
      <c r="R93" s="389">
        <v>2013</v>
      </c>
      <c r="S93" s="390">
        <v>0</v>
      </c>
      <c r="T93" s="391">
        <v>0</v>
      </c>
      <c r="U93" s="389">
        <v>0</v>
      </c>
      <c r="V93" s="390">
        <v>0</v>
      </c>
      <c r="W93" s="112" t="s">
        <v>647</v>
      </c>
      <c r="X93" s="329">
        <v>0</v>
      </c>
      <c r="Y93" s="390">
        <v>0</v>
      </c>
      <c r="Z93" s="390">
        <v>0</v>
      </c>
    </row>
    <row r="94" spans="1:26" s="393" customFormat="1" ht="15.75">
      <c r="A94" s="106"/>
      <c r="B94" s="88">
        <v>42</v>
      </c>
      <c r="C94" s="328" t="s">
        <v>1091</v>
      </c>
      <c r="D94" s="382"/>
      <c r="E94" s="339">
        <v>33581</v>
      </c>
      <c r="F94" s="91"/>
      <c r="G94" s="433">
        <v>2016</v>
      </c>
      <c r="H94" s="91"/>
      <c r="I94" s="389" t="s">
        <v>12</v>
      </c>
      <c r="J94" s="93"/>
      <c r="K94" s="94"/>
      <c r="L94" s="385" t="s">
        <v>1216</v>
      </c>
      <c r="M94" s="385"/>
      <c r="N94" s="386"/>
      <c r="O94" s="106" t="s">
        <v>45</v>
      </c>
      <c r="P94" s="387" t="s">
        <v>930</v>
      </c>
      <c r="Q94" s="388" t="s">
        <v>31</v>
      </c>
      <c r="R94" s="389">
        <v>2013</v>
      </c>
      <c r="S94" s="390">
        <v>0</v>
      </c>
      <c r="T94" s="391">
        <v>0</v>
      </c>
      <c r="U94" s="389">
        <v>0</v>
      </c>
      <c r="V94" s="390">
        <v>0</v>
      </c>
      <c r="W94" s="112" t="s">
        <v>20</v>
      </c>
      <c r="X94" s="329">
        <v>0</v>
      </c>
      <c r="Y94" s="390">
        <v>0</v>
      </c>
      <c r="Z94" s="390">
        <v>0</v>
      </c>
    </row>
    <row r="95" spans="1:26" s="393" customFormat="1" ht="15.75">
      <c r="A95" s="106"/>
      <c r="B95" s="88">
        <v>43</v>
      </c>
      <c r="C95" s="328" t="s">
        <v>1074</v>
      </c>
      <c r="D95" s="382"/>
      <c r="E95" s="339">
        <v>29176</v>
      </c>
      <c r="F95" s="91"/>
      <c r="G95" s="407">
        <v>2012</v>
      </c>
      <c r="H95" s="91"/>
      <c r="I95" s="389" t="s">
        <v>12</v>
      </c>
      <c r="J95" s="93"/>
      <c r="K95" s="94"/>
      <c r="L95" s="385" t="s">
        <v>1216</v>
      </c>
      <c r="M95" s="385"/>
      <c r="N95" s="386"/>
      <c r="O95" s="106" t="s">
        <v>45</v>
      </c>
      <c r="P95" s="387" t="s">
        <v>930</v>
      </c>
      <c r="Q95" s="388" t="s">
        <v>31</v>
      </c>
      <c r="R95" s="389">
        <v>0</v>
      </c>
      <c r="S95" s="390">
        <v>0</v>
      </c>
      <c r="T95" s="391">
        <v>0</v>
      </c>
      <c r="U95" s="389">
        <v>0</v>
      </c>
      <c r="V95" s="390">
        <v>0</v>
      </c>
      <c r="W95" s="112" t="s">
        <v>606</v>
      </c>
      <c r="X95" s="329">
        <v>0</v>
      </c>
      <c r="Y95" s="390">
        <v>0</v>
      </c>
      <c r="Z95" s="390">
        <v>0</v>
      </c>
    </row>
    <row r="96" spans="1:26" s="393" customFormat="1" ht="15.75">
      <c r="A96" s="106"/>
      <c r="B96" s="88">
        <v>44</v>
      </c>
      <c r="C96" s="328" t="s">
        <v>1071</v>
      </c>
      <c r="D96" s="339">
        <v>33612</v>
      </c>
      <c r="E96" s="382"/>
      <c r="F96" s="91"/>
      <c r="G96" s="392" t="s">
        <v>1013</v>
      </c>
      <c r="H96" s="91"/>
      <c r="I96" s="389" t="s">
        <v>12</v>
      </c>
      <c r="J96" s="93"/>
      <c r="K96" s="94"/>
      <c r="L96" s="385" t="s">
        <v>1216</v>
      </c>
      <c r="M96" s="385"/>
      <c r="N96" s="386"/>
      <c r="O96" s="106" t="s">
        <v>45</v>
      </c>
      <c r="P96" s="387" t="s">
        <v>930</v>
      </c>
      <c r="Q96" s="388" t="s">
        <v>31</v>
      </c>
      <c r="R96" s="389">
        <v>2016</v>
      </c>
      <c r="S96" s="390">
        <v>0</v>
      </c>
      <c r="T96" s="391">
        <v>0</v>
      </c>
      <c r="U96" s="389">
        <v>0</v>
      </c>
      <c r="V96" s="390">
        <v>0</v>
      </c>
      <c r="W96" s="112" t="s">
        <v>1230</v>
      </c>
      <c r="X96" s="329">
        <v>0</v>
      </c>
      <c r="Y96" s="390">
        <v>0</v>
      </c>
      <c r="Z96" s="390">
        <v>0</v>
      </c>
    </row>
    <row r="97" spans="1:26" s="403" customFormat="1" ht="15.75">
      <c r="A97" s="387"/>
      <c r="B97" s="88">
        <v>45</v>
      </c>
      <c r="C97" s="395" t="s">
        <v>1231</v>
      </c>
      <c r="D97" s="396"/>
      <c r="E97" s="397">
        <v>29898</v>
      </c>
      <c r="F97" s="398"/>
      <c r="G97" s="392" t="s">
        <v>1209</v>
      </c>
      <c r="H97" s="398"/>
      <c r="I97" s="389" t="s">
        <v>12</v>
      </c>
      <c r="J97" s="399"/>
      <c r="K97" s="400"/>
      <c r="L97" s="385" t="s">
        <v>1216</v>
      </c>
      <c r="M97" s="389"/>
      <c r="N97" s="397"/>
      <c r="O97" s="387" t="s">
        <v>45</v>
      </c>
      <c r="P97" s="387"/>
      <c r="Q97" s="388" t="s">
        <v>1232</v>
      </c>
      <c r="R97" s="389"/>
      <c r="S97" s="401"/>
      <c r="T97" s="391"/>
      <c r="U97" s="389"/>
      <c r="V97" s="401"/>
      <c r="W97" s="391"/>
      <c r="X97" s="402"/>
      <c r="Y97" s="401"/>
      <c r="Z97" s="401"/>
    </row>
    <row r="98" spans="1:26" s="393" customFormat="1" ht="15.75">
      <c r="A98" s="106"/>
      <c r="B98" s="88">
        <v>46</v>
      </c>
      <c r="C98" s="328" t="s">
        <v>1085</v>
      </c>
      <c r="D98" s="382"/>
      <c r="E98" s="339">
        <v>33565</v>
      </c>
      <c r="F98" s="91"/>
      <c r="G98" s="383" t="s">
        <v>843</v>
      </c>
      <c r="H98" s="91"/>
      <c r="I98" s="389" t="s">
        <v>39</v>
      </c>
      <c r="J98" s="93"/>
      <c r="K98" s="94"/>
      <c r="L98" s="385" t="s">
        <v>1064</v>
      </c>
      <c r="M98" s="385"/>
      <c r="N98" s="386"/>
      <c r="O98" s="106" t="s">
        <v>45</v>
      </c>
      <c r="P98" s="409" t="s">
        <v>930</v>
      </c>
      <c r="Q98" s="388" t="s">
        <v>1205</v>
      </c>
      <c r="R98" s="389">
        <v>2018</v>
      </c>
      <c r="S98" s="390">
        <v>0</v>
      </c>
      <c r="T98" s="391">
        <v>0</v>
      </c>
      <c r="U98" s="389">
        <v>0</v>
      </c>
      <c r="V98" s="390">
        <v>0</v>
      </c>
      <c r="W98" s="112" t="s">
        <v>561</v>
      </c>
      <c r="X98" s="329">
        <v>0</v>
      </c>
      <c r="Y98" s="390">
        <v>0</v>
      </c>
      <c r="Z98" s="390">
        <v>0</v>
      </c>
    </row>
    <row r="99" spans="1:26" s="393" customFormat="1" ht="15.75">
      <c r="A99" s="106"/>
      <c r="B99" s="88">
        <v>47</v>
      </c>
      <c r="C99" s="328" t="s">
        <v>1147</v>
      </c>
      <c r="D99" s="382"/>
      <c r="E99" s="339">
        <v>26044</v>
      </c>
      <c r="F99" s="91"/>
      <c r="G99" s="383" t="s">
        <v>1181</v>
      </c>
      <c r="H99" s="91"/>
      <c r="I99" s="389" t="s">
        <v>12</v>
      </c>
      <c r="J99" s="93"/>
      <c r="K99" s="94"/>
      <c r="L99" s="385" t="s">
        <v>1216</v>
      </c>
      <c r="M99" s="385"/>
      <c r="N99" s="386"/>
      <c r="O99" s="106" t="s">
        <v>45</v>
      </c>
      <c r="P99" s="387" t="s">
        <v>930</v>
      </c>
      <c r="Q99" s="388" t="s">
        <v>16</v>
      </c>
      <c r="R99" s="389">
        <v>2015</v>
      </c>
      <c r="S99" s="390">
        <v>0</v>
      </c>
      <c r="T99" s="391">
        <v>0</v>
      </c>
      <c r="U99" s="389">
        <v>0</v>
      </c>
      <c r="V99" s="390">
        <v>0</v>
      </c>
      <c r="W99" s="468" t="s">
        <v>1208</v>
      </c>
      <c r="X99" s="308">
        <v>0</v>
      </c>
      <c r="Y99" s="390">
        <v>0</v>
      </c>
      <c r="Z99" s="390">
        <v>0</v>
      </c>
    </row>
    <row r="100" spans="1:26" s="393" customFormat="1" ht="15.75">
      <c r="A100" s="106"/>
      <c r="B100" s="88">
        <v>48</v>
      </c>
      <c r="C100" s="328" t="s">
        <v>1088</v>
      </c>
      <c r="D100" s="382"/>
      <c r="E100" s="339">
        <v>32671</v>
      </c>
      <c r="F100" s="91"/>
      <c r="G100" s="383" t="s">
        <v>842</v>
      </c>
      <c r="H100" s="91"/>
      <c r="I100" s="389" t="s">
        <v>12</v>
      </c>
      <c r="J100" s="93"/>
      <c r="K100" s="94"/>
      <c r="L100" s="385" t="s">
        <v>1226</v>
      </c>
      <c r="M100" s="385"/>
      <c r="N100" s="386"/>
      <c r="O100" s="106" t="s">
        <v>45</v>
      </c>
      <c r="P100" s="387" t="s">
        <v>930</v>
      </c>
      <c r="Q100" s="388" t="s">
        <v>1185</v>
      </c>
      <c r="R100" s="389">
        <v>2015</v>
      </c>
      <c r="S100" s="390">
        <v>0</v>
      </c>
      <c r="T100" s="391">
        <v>0</v>
      </c>
      <c r="U100" s="389">
        <v>0</v>
      </c>
      <c r="V100" s="390">
        <v>0</v>
      </c>
      <c r="W100" s="112" t="s">
        <v>561</v>
      </c>
      <c r="X100" s="329">
        <v>0</v>
      </c>
      <c r="Y100" s="390">
        <v>0</v>
      </c>
      <c r="Z100" s="390">
        <v>0</v>
      </c>
    </row>
    <row r="101" spans="1:26" s="393" customFormat="1" ht="15.75">
      <c r="A101" s="106"/>
      <c r="B101" s="88">
        <v>49</v>
      </c>
      <c r="C101" s="328" t="s">
        <v>1155</v>
      </c>
      <c r="D101" s="382"/>
      <c r="E101" s="339">
        <v>33093</v>
      </c>
      <c r="F101" s="91"/>
      <c r="G101" s="383" t="s">
        <v>1233</v>
      </c>
      <c r="H101" s="91"/>
      <c r="I101" s="389" t="s">
        <v>12</v>
      </c>
      <c r="J101" s="93"/>
      <c r="K101" s="94"/>
      <c r="L101" s="385" t="s">
        <v>1063</v>
      </c>
      <c r="M101" s="385"/>
      <c r="N101" s="386"/>
      <c r="O101" s="106" t="s">
        <v>45</v>
      </c>
      <c r="P101" s="409" t="s">
        <v>930</v>
      </c>
      <c r="Q101" s="388" t="s">
        <v>1205</v>
      </c>
      <c r="R101" s="389">
        <v>2016</v>
      </c>
      <c r="S101" s="390"/>
      <c r="T101" s="391"/>
      <c r="U101" s="389"/>
      <c r="V101" s="390"/>
      <c r="W101" s="112" t="s">
        <v>561</v>
      </c>
      <c r="X101" s="329"/>
      <c r="Y101" s="390"/>
      <c r="Z101" s="390"/>
    </row>
    <row r="102" spans="1:26" s="451" customFormat="1" ht="15.75">
      <c r="A102" s="434"/>
      <c r="B102" s="88">
        <v>50</v>
      </c>
      <c r="C102" s="435" t="s">
        <v>1234</v>
      </c>
      <c r="D102" s="469"/>
      <c r="E102" s="436">
        <v>33272</v>
      </c>
      <c r="F102" s="438"/>
      <c r="G102" s="470"/>
      <c r="H102" s="438"/>
      <c r="I102" s="440" t="s">
        <v>12</v>
      </c>
      <c r="J102" s="441"/>
      <c r="K102" s="442"/>
      <c r="L102" s="443" t="s">
        <v>1216</v>
      </c>
      <c r="M102" s="443"/>
      <c r="N102" s="444"/>
      <c r="O102" s="434" t="s">
        <v>45</v>
      </c>
      <c r="P102" s="471" t="s">
        <v>930</v>
      </c>
      <c r="Q102" s="446" t="s">
        <v>1185</v>
      </c>
      <c r="R102" s="440"/>
      <c r="S102" s="447"/>
      <c r="T102" s="448"/>
      <c r="U102" s="440"/>
      <c r="V102" s="447"/>
      <c r="W102" s="449" t="s">
        <v>580</v>
      </c>
      <c r="X102" s="450"/>
      <c r="Y102" s="447"/>
      <c r="Z102" s="447"/>
    </row>
    <row r="103" spans="1:26" s="403" customFormat="1" ht="15.75">
      <c r="A103" s="387"/>
      <c r="B103" s="88">
        <v>51</v>
      </c>
      <c r="C103" s="472" t="s">
        <v>1094</v>
      </c>
      <c r="D103" s="401"/>
      <c r="E103" s="473">
        <v>32543</v>
      </c>
      <c r="F103" s="398"/>
      <c r="G103" s="392" t="s">
        <v>843</v>
      </c>
      <c r="H103" s="398"/>
      <c r="I103" s="389" t="s">
        <v>39</v>
      </c>
      <c r="J103" s="399"/>
      <c r="K103" s="400"/>
      <c r="L103" s="389" t="s">
        <v>1216</v>
      </c>
      <c r="M103" s="389"/>
      <c r="N103" s="397"/>
      <c r="O103" s="387" t="s">
        <v>45</v>
      </c>
      <c r="P103" s="387" t="s">
        <v>930</v>
      </c>
      <c r="Q103" s="388" t="s">
        <v>1185</v>
      </c>
      <c r="R103" s="389">
        <v>2014</v>
      </c>
      <c r="S103" s="401">
        <v>0</v>
      </c>
      <c r="T103" s="391">
        <v>0</v>
      </c>
      <c r="U103" s="389">
        <v>0</v>
      </c>
      <c r="V103" s="401">
        <v>0</v>
      </c>
      <c r="W103" s="391" t="s">
        <v>1235</v>
      </c>
      <c r="X103" s="402">
        <v>0</v>
      </c>
      <c r="Y103" s="401">
        <v>0</v>
      </c>
      <c r="Z103" s="401">
        <v>0</v>
      </c>
    </row>
    <row r="104" spans="1:26" s="482" customFormat="1" ht="15.75">
      <c r="A104" s="445"/>
      <c r="B104" s="88">
        <v>52</v>
      </c>
      <c r="C104" s="474" t="s">
        <v>1236</v>
      </c>
      <c r="D104" s="475"/>
      <c r="E104" s="476">
        <v>32235</v>
      </c>
      <c r="F104" s="477"/>
      <c r="G104" s="439"/>
      <c r="H104" s="477"/>
      <c r="I104" s="440"/>
      <c r="J104" s="478"/>
      <c r="K104" s="479"/>
      <c r="L104" s="440" t="s">
        <v>1216</v>
      </c>
      <c r="M104" s="440"/>
      <c r="N104" s="480"/>
      <c r="O104" s="445" t="s">
        <v>45</v>
      </c>
      <c r="P104" s="445" t="s">
        <v>930</v>
      </c>
      <c r="Q104" s="446" t="s">
        <v>1185</v>
      </c>
      <c r="R104" s="440"/>
      <c r="S104" s="475"/>
      <c r="T104" s="448"/>
      <c r="U104" s="440"/>
      <c r="V104" s="475"/>
      <c r="W104" s="448" t="s">
        <v>561</v>
      </c>
      <c r="X104" s="481"/>
      <c r="Y104" s="475"/>
      <c r="Z104" s="475"/>
    </row>
    <row r="105" spans="1:26" s="482" customFormat="1" ht="15.75">
      <c r="A105" s="445"/>
      <c r="B105" s="88">
        <v>53</v>
      </c>
      <c r="C105" s="474" t="s">
        <v>1237</v>
      </c>
      <c r="D105" s="475"/>
      <c r="E105" s="476">
        <v>33105</v>
      </c>
      <c r="F105" s="477"/>
      <c r="G105" s="439"/>
      <c r="H105" s="477"/>
      <c r="I105" s="440"/>
      <c r="J105" s="478"/>
      <c r="K105" s="479"/>
      <c r="L105" s="440" t="s">
        <v>1216</v>
      </c>
      <c r="M105" s="440"/>
      <c r="N105" s="480"/>
      <c r="O105" s="445" t="s">
        <v>45</v>
      </c>
      <c r="P105" s="445" t="s">
        <v>930</v>
      </c>
      <c r="Q105" s="446" t="s">
        <v>31</v>
      </c>
      <c r="R105" s="440"/>
      <c r="S105" s="475"/>
      <c r="T105" s="448"/>
      <c r="U105" s="440"/>
      <c r="V105" s="475"/>
      <c r="W105" s="448" t="s">
        <v>561</v>
      </c>
      <c r="X105" s="481"/>
      <c r="Y105" s="475"/>
      <c r="Z105" s="475"/>
    </row>
    <row r="106" spans="1:26" s="393" customFormat="1" ht="15.75">
      <c r="A106" s="106"/>
      <c r="B106" s="88">
        <v>54</v>
      </c>
      <c r="C106" s="382" t="s">
        <v>1157</v>
      </c>
      <c r="D106" s="433"/>
      <c r="E106" s="367">
        <v>34310</v>
      </c>
      <c r="F106" s="91"/>
      <c r="G106" s="483">
        <v>2019</v>
      </c>
      <c r="H106" s="91"/>
      <c r="I106" s="389" t="s">
        <v>12</v>
      </c>
      <c r="J106" s="93"/>
      <c r="K106" s="94"/>
      <c r="L106" s="389" t="s">
        <v>1216</v>
      </c>
      <c r="M106" s="385"/>
      <c r="N106" s="386"/>
      <c r="O106" s="106" t="s">
        <v>45</v>
      </c>
      <c r="P106" s="387" t="s">
        <v>930</v>
      </c>
      <c r="Q106" s="388" t="s">
        <v>31</v>
      </c>
      <c r="R106" s="389">
        <v>2015</v>
      </c>
      <c r="S106" s="390"/>
      <c r="T106" s="391"/>
      <c r="U106" s="389"/>
      <c r="V106" s="390"/>
      <c r="W106" s="112" t="s">
        <v>596</v>
      </c>
      <c r="X106" s="308"/>
      <c r="Y106" s="390"/>
      <c r="Z106" s="390"/>
    </row>
    <row r="107" spans="1:26" s="403" customFormat="1" ht="15.75">
      <c r="A107" s="387"/>
      <c r="B107" s="88">
        <v>55</v>
      </c>
      <c r="C107" s="395" t="s">
        <v>1238</v>
      </c>
      <c r="D107" s="397">
        <v>35278</v>
      </c>
      <c r="E107" s="397"/>
      <c r="F107" s="398"/>
      <c r="G107" s="433">
        <v>2019</v>
      </c>
      <c r="H107" s="398"/>
      <c r="I107" s="389" t="s">
        <v>12</v>
      </c>
      <c r="J107" s="399"/>
      <c r="K107" s="400"/>
      <c r="L107" s="389" t="s">
        <v>1216</v>
      </c>
      <c r="M107" s="389"/>
      <c r="N107" s="397"/>
      <c r="O107" s="387" t="s">
        <v>45</v>
      </c>
      <c r="P107" s="387" t="s">
        <v>930</v>
      </c>
      <c r="Q107" s="388" t="s">
        <v>31</v>
      </c>
      <c r="R107" s="389">
        <v>2019</v>
      </c>
      <c r="S107" s="401"/>
      <c r="T107" s="391"/>
      <c r="U107" s="389"/>
      <c r="V107" s="401"/>
      <c r="W107" s="391" t="s">
        <v>20</v>
      </c>
      <c r="X107" s="405"/>
      <c r="Y107" s="401"/>
      <c r="Z107" s="401"/>
    </row>
    <row r="108" spans="1:26" s="393" customFormat="1" ht="15.75">
      <c r="A108" s="106"/>
      <c r="B108" s="88">
        <v>56</v>
      </c>
      <c r="C108" s="328" t="s">
        <v>1148</v>
      </c>
      <c r="D108" s="433" t="s">
        <v>1158</v>
      </c>
      <c r="E108" s="382"/>
      <c r="F108" s="91"/>
      <c r="G108" s="433">
        <v>2019</v>
      </c>
      <c r="H108" s="91"/>
      <c r="I108" s="389" t="s">
        <v>365</v>
      </c>
      <c r="J108" s="93"/>
      <c r="K108" s="94"/>
      <c r="L108" s="389" t="s">
        <v>1216</v>
      </c>
      <c r="M108" s="385"/>
      <c r="N108" s="386"/>
      <c r="O108" s="106" t="s">
        <v>45</v>
      </c>
      <c r="P108" s="387" t="s">
        <v>930</v>
      </c>
      <c r="Q108" s="388" t="s">
        <v>31</v>
      </c>
      <c r="R108" s="389">
        <v>2018</v>
      </c>
      <c r="S108" s="390">
        <v>0</v>
      </c>
      <c r="T108" s="391">
        <v>0</v>
      </c>
      <c r="U108" s="389">
        <v>0</v>
      </c>
      <c r="V108" s="390">
        <v>0</v>
      </c>
      <c r="W108" s="112" t="s">
        <v>1239</v>
      </c>
      <c r="X108" s="308">
        <v>0</v>
      </c>
      <c r="Y108" s="390">
        <v>0</v>
      </c>
      <c r="Z108" s="390">
        <v>0</v>
      </c>
    </row>
    <row r="109" spans="1:26" s="466" customFormat="1" ht="15.75">
      <c r="A109" s="380" t="s">
        <v>1240</v>
      </c>
      <c r="B109" s="381"/>
      <c r="C109" s="381"/>
      <c r="D109" s="381"/>
      <c r="E109" s="381"/>
      <c r="F109" s="381"/>
      <c r="G109" s="381"/>
      <c r="H109" s="381"/>
      <c r="I109" s="381"/>
      <c r="J109" s="381"/>
      <c r="K109" s="381"/>
      <c r="L109" s="381"/>
      <c r="M109" s="381"/>
      <c r="N109" s="381"/>
      <c r="O109" s="381"/>
      <c r="P109" s="381"/>
      <c r="Q109" s="381"/>
      <c r="R109" s="381"/>
      <c r="S109" s="381"/>
      <c r="T109" s="381"/>
      <c r="U109" s="381"/>
      <c r="V109" s="381"/>
      <c r="W109" s="381"/>
      <c r="X109" s="381"/>
      <c r="Y109" s="381"/>
      <c r="Z109" s="381"/>
    </row>
    <row r="110" spans="1:26" s="403" customFormat="1" ht="15.75">
      <c r="A110" s="387"/>
      <c r="B110" s="388">
        <v>57</v>
      </c>
      <c r="C110" s="395" t="s">
        <v>1241</v>
      </c>
      <c r="D110" s="397">
        <v>29775</v>
      </c>
      <c r="E110" s="397"/>
      <c r="F110" s="398"/>
      <c r="G110" s="392" t="s">
        <v>1192</v>
      </c>
      <c r="H110" s="398"/>
      <c r="I110" s="389" t="s">
        <v>12</v>
      </c>
      <c r="J110" s="399"/>
      <c r="K110" s="400"/>
      <c r="L110" s="389" t="s">
        <v>455</v>
      </c>
      <c r="M110" s="389"/>
      <c r="N110" s="397"/>
      <c r="O110" s="387" t="s">
        <v>45</v>
      </c>
      <c r="P110" s="387" t="s">
        <v>930</v>
      </c>
      <c r="Q110" s="388" t="s">
        <v>1185</v>
      </c>
      <c r="R110" s="389">
        <v>2014</v>
      </c>
      <c r="S110" s="401"/>
      <c r="T110" s="391"/>
      <c r="U110" s="389"/>
      <c r="V110" s="401"/>
      <c r="W110" s="391" t="s">
        <v>20</v>
      </c>
      <c r="X110" s="402"/>
      <c r="Y110" s="401"/>
      <c r="Z110" s="401"/>
    </row>
    <row r="111" spans="1:26" s="393" customFormat="1" ht="15.75">
      <c r="A111" s="106"/>
      <c r="B111" s="388">
        <v>58</v>
      </c>
      <c r="C111" s="328" t="s">
        <v>1079</v>
      </c>
      <c r="D111" s="382"/>
      <c r="E111" s="339">
        <v>32790</v>
      </c>
      <c r="F111" s="91"/>
      <c r="G111" s="392" t="s">
        <v>1209</v>
      </c>
      <c r="H111" s="91"/>
      <c r="I111" s="389" t="s">
        <v>1242</v>
      </c>
      <c r="J111" s="93"/>
      <c r="K111" s="94"/>
      <c r="L111" s="385" t="s">
        <v>460</v>
      </c>
      <c r="M111" s="385"/>
      <c r="N111" s="386"/>
      <c r="O111" s="106" t="s">
        <v>45</v>
      </c>
      <c r="P111" s="387" t="s">
        <v>930</v>
      </c>
      <c r="Q111" s="388" t="s">
        <v>1185</v>
      </c>
      <c r="R111" s="389">
        <v>2015</v>
      </c>
      <c r="S111" s="390">
        <v>0</v>
      </c>
      <c r="T111" s="391">
        <v>0</v>
      </c>
      <c r="U111" s="389">
        <v>0</v>
      </c>
      <c r="V111" s="390">
        <v>0</v>
      </c>
      <c r="W111" s="112" t="s">
        <v>647</v>
      </c>
      <c r="X111" s="329">
        <v>0</v>
      </c>
      <c r="Y111" s="390">
        <v>0</v>
      </c>
      <c r="Z111" s="390">
        <v>0</v>
      </c>
    </row>
    <row r="112" spans="1:26" s="393" customFormat="1" ht="15.75">
      <c r="A112" s="106"/>
      <c r="B112" s="388">
        <v>59</v>
      </c>
      <c r="C112" s="328" t="s">
        <v>1145</v>
      </c>
      <c r="D112" s="382"/>
      <c r="E112" s="339">
        <v>33385</v>
      </c>
      <c r="F112" s="91"/>
      <c r="G112" s="392">
        <v>2013</v>
      </c>
      <c r="H112" s="91"/>
      <c r="I112" s="389" t="s">
        <v>39</v>
      </c>
      <c r="J112" s="93"/>
      <c r="K112" s="94"/>
      <c r="L112" s="385" t="s">
        <v>1216</v>
      </c>
      <c r="M112" s="385"/>
      <c r="N112" s="386"/>
      <c r="O112" s="106" t="s">
        <v>45</v>
      </c>
      <c r="P112" s="387" t="s">
        <v>930</v>
      </c>
      <c r="Q112" s="388" t="s">
        <v>31</v>
      </c>
      <c r="R112" s="389">
        <v>2013</v>
      </c>
      <c r="S112" s="390">
        <v>0</v>
      </c>
      <c r="T112" s="391">
        <v>0</v>
      </c>
      <c r="U112" s="389">
        <v>0</v>
      </c>
      <c r="V112" s="390">
        <v>0</v>
      </c>
      <c r="W112" s="112" t="s">
        <v>1243</v>
      </c>
      <c r="X112" s="329">
        <v>0</v>
      </c>
      <c r="Y112" s="390">
        <v>0</v>
      </c>
      <c r="Z112" s="390">
        <v>0</v>
      </c>
    </row>
    <row r="113" spans="1:26" s="393" customFormat="1" ht="15.75">
      <c r="A113" s="106"/>
      <c r="B113" s="388">
        <v>60</v>
      </c>
      <c r="C113" s="328" t="s">
        <v>1076</v>
      </c>
      <c r="D113" s="382"/>
      <c r="E113" s="339">
        <v>33001</v>
      </c>
      <c r="F113" s="91"/>
      <c r="G113" s="392" t="s">
        <v>1209</v>
      </c>
      <c r="H113" s="91"/>
      <c r="I113" s="389" t="s">
        <v>206</v>
      </c>
      <c r="J113" s="93"/>
      <c r="K113" s="94"/>
      <c r="L113" s="385" t="s">
        <v>1216</v>
      </c>
      <c r="M113" s="385"/>
      <c r="N113" s="386"/>
      <c r="O113" s="106" t="s">
        <v>45</v>
      </c>
      <c r="P113" s="387" t="s">
        <v>930</v>
      </c>
      <c r="Q113" s="388" t="s">
        <v>31</v>
      </c>
      <c r="R113" s="389">
        <v>2013</v>
      </c>
      <c r="S113" s="390">
        <v>0</v>
      </c>
      <c r="T113" s="391">
        <v>0</v>
      </c>
      <c r="U113" s="389">
        <v>0</v>
      </c>
      <c r="V113" s="390">
        <v>0</v>
      </c>
      <c r="W113" s="112" t="s">
        <v>20</v>
      </c>
      <c r="X113" s="329">
        <v>0</v>
      </c>
      <c r="Y113" s="390">
        <v>0</v>
      </c>
      <c r="Z113" s="390">
        <v>0</v>
      </c>
    </row>
    <row r="114" spans="1:26" s="451" customFormat="1" ht="15.75">
      <c r="A114" s="434"/>
      <c r="B114" s="388">
        <v>61</v>
      </c>
      <c r="C114" s="435" t="s">
        <v>1244</v>
      </c>
      <c r="D114" s="469">
        <v>34157</v>
      </c>
      <c r="E114" s="436"/>
      <c r="F114" s="438"/>
      <c r="G114" s="439"/>
      <c r="H114" s="438"/>
      <c r="I114" s="440"/>
      <c r="J114" s="441"/>
      <c r="K114" s="442"/>
      <c r="L114" s="443" t="s">
        <v>1216</v>
      </c>
      <c r="M114" s="443"/>
      <c r="N114" s="444"/>
      <c r="O114" s="434" t="s">
        <v>45</v>
      </c>
      <c r="P114" s="445" t="s">
        <v>930</v>
      </c>
      <c r="Q114" s="446" t="s">
        <v>9</v>
      </c>
      <c r="R114" s="440"/>
      <c r="S114" s="447"/>
      <c r="T114" s="448"/>
      <c r="U114" s="440"/>
      <c r="V114" s="447"/>
      <c r="W114" s="449" t="s">
        <v>1245</v>
      </c>
      <c r="X114" s="450"/>
      <c r="Y114" s="447"/>
      <c r="Z114" s="447"/>
    </row>
    <row r="115" spans="1:26" s="403" customFormat="1" ht="15.75">
      <c r="A115" s="387"/>
      <c r="B115" s="388">
        <v>62</v>
      </c>
      <c r="C115" s="484" t="s">
        <v>1246</v>
      </c>
      <c r="D115" s="485">
        <v>24706</v>
      </c>
      <c r="E115" s="397"/>
      <c r="F115" s="398"/>
      <c r="G115" s="406"/>
      <c r="H115" s="398"/>
      <c r="I115" s="389" t="s">
        <v>12</v>
      </c>
      <c r="J115" s="399"/>
      <c r="K115" s="400"/>
      <c r="L115" s="389" t="s">
        <v>1247</v>
      </c>
      <c r="M115" s="389"/>
      <c r="N115" s="397"/>
      <c r="O115" s="387" t="s">
        <v>45</v>
      </c>
      <c r="P115" s="387"/>
      <c r="Q115" s="388" t="s">
        <v>1232</v>
      </c>
      <c r="R115" s="389"/>
      <c r="S115" s="401"/>
      <c r="T115" s="391"/>
      <c r="U115" s="389"/>
      <c r="V115" s="401"/>
      <c r="W115" s="391"/>
      <c r="X115" s="402"/>
      <c r="Y115" s="401"/>
      <c r="Z115" s="401"/>
    </row>
    <row r="116" spans="1:26" s="393" customFormat="1" ht="15.75">
      <c r="A116" s="106"/>
      <c r="B116" s="388">
        <v>63</v>
      </c>
      <c r="C116" s="328" t="s">
        <v>1077</v>
      </c>
      <c r="D116" s="339">
        <v>27833</v>
      </c>
      <c r="E116" s="382"/>
      <c r="F116" s="91"/>
      <c r="G116" s="407">
        <v>2016</v>
      </c>
      <c r="H116" s="91"/>
      <c r="I116" s="389" t="s">
        <v>365</v>
      </c>
      <c r="J116" s="93"/>
      <c r="K116" s="94"/>
      <c r="L116" s="385" t="s">
        <v>1216</v>
      </c>
      <c r="M116" s="385"/>
      <c r="N116" s="386"/>
      <c r="O116" s="106" t="s">
        <v>45</v>
      </c>
      <c r="P116" s="387"/>
      <c r="Q116" s="388" t="s">
        <v>1232</v>
      </c>
      <c r="R116" s="389">
        <v>0</v>
      </c>
      <c r="S116" s="390">
        <v>0</v>
      </c>
      <c r="T116" s="391">
        <v>0</v>
      </c>
      <c r="U116" s="389">
        <v>0</v>
      </c>
      <c r="V116" s="390">
        <v>0</v>
      </c>
      <c r="W116" s="112">
        <v>0</v>
      </c>
      <c r="X116" s="329">
        <v>0</v>
      </c>
      <c r="Y116" s="390">
        <v>0</v>
      </c>
      <c r="Z116" s="390">
        <v>0</v>
      </c>
    </row>
    <row r="117" spans="1:26" s="403" customFormat="1" ht="15.75">
      <c r="A117" s="387"/>
      <c r="B117" s="388">
        <v>64</v>
      </c>
      <c r="C117" s="395" t="s">
        <v>1248</v>
      </c>
      <c r="D117" s="396"/>
      <c r="E117" s="397" t="s">
        <v>14</v>
      </c>
      <c r="F117" s="398"/>
      <c r="G117" s="407">
        <v>2012</v>
      </c>
      <c r="H117" s="398"/>
      <c r="I117" s="389" t="s">
        <v>12</v>
      </c>
      <c r="J117" s="399"/>
      <c r="K117" s="400"/>
      <c r="L117" s="389" t="s">
        <v>1216</v>
      </c>
      <c r="M117" s="389"/>
      <c r="N117" s="397"/>
      <c r="O117" s="387" t="s">
        <v>45</v>
      </c>
      <c r="P117" s="387"/>
      <c r="Q117" s="388" t="s">
        <v>1232</v>
      </c>
      <c r="R117" s="389"/>
      <c r="S117" s="401"/>
      <c r="T117" s="391"/>
      <c r="U117" s="389"/>
      <c r="V117" s="401"/>
      <c r="W117" s="391"/>
      <c r="X117" s="402"/>
      <c r="Y117" s="401"/>
      <c r="Z117" s="401"/>
    </row>
    <row r="118" spans="1:26" s="393" customFormat="1" ht="15.75">
      <c r="A118" s="106"/>
      <c r="B118" s="388">
        <v>65</v>
      </c>
      <c r="C118" s="328" t="s">
        <v>1078</v>
      </c>
      <c r="D118" s="339">
        <v>25537</v>
      </c>
      <c r="E118" s="382"/>
      <c r="F118" s="91"/>
      <c r="G118" s="407">
        <v>2008</v>
      </c>
      <c r="H118" s="91"/>
      <c r="I118" s="389" t="s">
        <v>1242</v>
      </c>
      <c r="J118" s="93"/>
      <c r="K118" s="94"/>
      <c r="L118" s="389" t="s">
        <v>1216</v>
      </c>
      <c r="M118" s="385"/>
      <c r="N118" s="386"/>
      <c r="O118" s="106" t="s">
        <v>45</v>
      </c>
      <c r="P118" s="387"/>
      <c r="Q118" s="388" t="s">
        <v>1232</v>
      </c>
      <c r="R118" s="389">
        <v>0</v>
      </c>
      <c r="S118" s="390">
        <v>0</v>
      </c>
      <c r="T118" s="391">
        <v>0</v>
      </c>
      <c r="U118" s="389">
        <v>0</v>
      </c>
      <c r="V118" s="390">
        <v>0</v>
      </c>
      <c r="W118" s="112">
        <v>0</v>
      </c>
      <c r="X118" s="329">
        <v>0</v>
      </c>
      <c r="Y118" s="390">
        <v>0</v>
      </c>
      <c r="Z118" s="390">
        <v>0</v>
      </c>
    </row>
    <row r="119" spans="1:26" s="393" customFormat="1" ht="15.75">
      <c r="A119" s="106"/>
      <c r="B119" s="388">
        <v>66</v>
      </c>
      <c r="C119" s="328" t="s">
        <v>1080</v>
      </c>
      <c r="D119" s="339">
        <v>24842</v>
      </c>
      <c r="E119" s="382"/>
      <c r="F119" s="91"/>
      <c r="G119" s="407">
        <v>2012</v>
      </c>
      <c r="H119" s="91"/>
      <c r="I119" s="389" t="s">
        <v>39</v>
      </c>
      <c r="J119" s="93"/>
      <c r="K119" s="94"/>
      <c r="L119" s="389" t="s">
        <v>1216</v>
      </c>
      <c r="M119" s="385"/>
      <c r="N119" s="386"/>
      <c r="O119" s="106" t="s">
        <v>45</v>
      </c>
      <c r="P119" s="387"/>
      <c r="Q119" s="388" t="s">
        <v>1232</v>
      </c>
      <c r="R119" s="389">
        <v>0</v>
      </c>
      <c r="S119" s="390">
        <v>0</v>
      </c>
      <c r="T119" s="391">
        <v>0</v>
      </c>
      <c r="U119" s="389">
        <v>0</v>
      </c>
      <c r="V119" s="390">
        <v>0</v>
      </c>
      <c r="W119" s="112">
        <v>0</v>
      </c>
      <c r="X119" s="329">
        <v>0</v>
      </c>
      <c r="Y119" s="390">
        <v>0</v>
      </c>
      <c r="Z119" s="390">
        <v>0</v>
      </c>
    </row>
    <row r="120" spans="1:26" s="403" customFormat="1" ht="15.75">
      <c r="A120" s="387"/>
      <c r="B120" s="388">
        <v>67</v>
      </c>
      <c r="C120" s="395" t="s">
        <v>1249</v>
      </c>
      <c r="D120" s="397"/>
      <c r="E120" s="397">
        <v>32626</v>
      </c>
      <c r="F120" s="398"/>
      <c r="G120" s="392" t="s">
        <v>1192</v>
      </c>
      <c r="H120" s="398"/>
      <c r="I120" s="389" t="s">
        <v>12</v>
      </c>
      <c r="J120" s="399"/>
      <c r="K120" s="400"/>
      <c r="L120" s="389" t="s">
        <v>1066</v>
      </c>
      <c r="M120" s="389"/>
      <c r="N120" s="397"/>
      <c r="O120" s="387" t="s">
        <v>45</v>
      </c>
      <c r="P120" s="387" t="s">
        <v>930</v>
      </c>
      <c r="Q120" s="388" t="s">
        <v>9</v>
      </c>
      <c r="R120" s="389">
        <v>2010</v>
      </c>
      <c r="S120" s="401"/>
      <c r="T120" s="391"/>
      <c r="U120" s="389"/>
      <c r="V120" s="401"/>
      <c r="W120" s="391" t="s">
        <v>1250</v>
      </c>
      <c r="X120" s="402"/>
      <c r="Y120" s="401"/>
      <c r="Z120" s="401"/>
    </row>
    <row r="121" spans="1:26" s="488" customFormat="1" ht="15.75">
      <c r="A121" s="486" t="s">
        <v>1251</v>
      </c>
      <c r="B121" s="487"/>
      <c r="C121" s="487"/>
      <c r="D121" s="487"/>
      <c r="E121" s="487"/>
      <c r="F121" s="487"/>
      <c r="G121" s="487"/>
      <c r="H121" s="487"/>
      <c r="I121" s="487"/>
      <c r="J121" s="487"/>
      <c r="K121" s="487"/>
      <c r="L121" s="487"/>
      <c r="M121" s="487"/>
      <c r="N121" s="487"/>
      <c r="O121" s="487"/>
      <c r="P121" s="487"/>
      <c r="Q121" s="487"/>
      <c r="R121" s="487"/>
      <c r="S121" s="487"/>
      <c r="T121" s="487"/>
      <c r="U121" s="487"/>
      <c r="V121" s="487"/>
      <c r="W121" s="487"/>
      <c r="X121" s="487"/>
      <c r="Y121" s="487"/>
      <c r="Z121" s="487"/>
    </row>
    <row r="122" spans="1:26" s="496" customFormat="1" ht="15.75">
      <c r="A122" s="489"/>
      <c r="B122" s="425">
        <v>68</v>
      </c>
      <c r="C122" s="490" t="s">
        <v>1252</v>
      </c>
      <c r="D122" s="491" t="s">
        <v>1253</v>
      </c>
      <c r="E122" s="492"/>
      <c r="F122" s="493"/>
      <c r="G122" s="494">
        <v>2019</v>
      </c>
      <c r="H122" s="425"/>
      <c r="I122" s="424"/>
      <c r="J122" s="425"/>
      <c r="K122" s="425"/>
      <c r="L122" s="494" t="s">
        <v>455</v>
      </c>
      <c r="M122" s="425"/>
      <c r="N122" s="425"/>
      <c r="O122" s="425" t="s">
        <v>45</v>
      </c>
      <c r="P122" s="424" t="s">
        <v>930</v>
      </c>
      <c r="Q122" s="495" t="s">
        <v>1254</v>
      </c>
      <c r="R122" s="424"/>
      <c r="S122" s="425"/>
      <c r="T122" s="424"/>
      <c r="U122" s="424"/>
      <c r="V122" s="425"/>
      <c r="W122" s="494" t="s">
        <v>1255</v>
      </c>
      <c r="X122" s="489"/>
      <c r="Y122" s="489"/>
      <c r="Z122" s="489"/>
    </row>
    <row r="123" spans="1:24" s="390" customFormat="1" ht="15.75">
      <c r="A123" s="106"/>
      <c r="B123" s="449">
        <v>69</v>
      </c>
      <c r="C123" s="328" t="s">
        <v>1256</v>
      </c>
      <c r="D123" s="382"/>
      <c r="E123" s="407" t="s">
        <v>1257</v>
      </c>
      <c r="F123" s="91"/>
      <c r="G123" s="383" t="s">
        <v>1181</v>
      </c>
      <c r="H123" s="91"/>
      <c r="I123" s="389" t="s">
        <v>12</v>
      </c>
      <c r="J123" s="93"/>
      <c r="K123" s="94"/>
      <c r="L123" s="385" t="s">
        <v>1216</v>
      </c>
      <c r="M123" s="385"/>
      <c r="N123" s="386"/>
      <c r="O123" s="106" t="s">
        <v>45</v>
      </c>
      <c r="P123" s="387" t="s">
        <v>930</v>
      </c>
      <c r="Q123" s="388" t="s">
        <v>1183</v>
      </c>
      <c r="R123" s="389">
        <v>2016</v>
      </c>
      <c r="T123" s="391"/>
      <c r="U123" s="389"/>
      <c r="W123" s="112" t="s">
        <v>636</v>
      </c>
      <c r="X123" s="128"/>
    </row>
    <row r="124" spans="1:26" s="393" customFormat="1" ht="15.75">
      <c r="A124" s="106"/>
      <c r="B124" s="112">
        <v>70</v>
      </c>
      <c r="C124" s="328" t="s">
        <v>1097</v>
      </c>
      <c r="D124" s="339">
        <v>27479</v>
      </c>
      <c r="E124" s="382"/>
      <c r="F124" s="91"/>
      <c r="G124" s="383" t="s">
        <v>1258</v>
      </c>
      <c r="H124" s="91"/>
      <c r="I124" s="389" t="s">
        <v>12</v>
      </c>
      <c r="J124" s="93"/>
      <c r="K124" s="94"/>
      <c r="L124" s="385" t="s">
        <v>1216</v>
      </c>
      <c r="M124" s="385"/>
      <c r="N124" s="386"/>
      <c r="O124" s="106" t="s">
        <v>45</v>
      </c>
      <c r="P124" s="387" t="s">
        <v>930</v>
      </c>
      <c r="Q124" s="388" t="s">
        <v>31</v>
      </c>
      <c r="R124" s="389">
        <v>0</v>
      </c>
      <c r="S124" s="390">
        <v>0</v>
      </c>
      <c r="T124" s="391">
        <v>0</v>
      </c>
      <c r="U124" s="389">
        <v>0</v>
      </c>
      <c r="V124" s="390">
        <v>0</v>
      </c>
      <c r="W124" s="112" t="s">
        <v>561</v>
      </c>
      <c r="X124" s="308">
        <v>0</v>
      </c>
      <c r="Y124" s="390">
        <v>0</v>
      </c>
      <c r="Z124" s="390">
        <v>0</v>
      </c>
    </row>
    <row r="125" spans="1:26" ht="18" customHeight="1">
      <c r="A125" s="195"/>
      <c r="B125" s="304">
        <v>27</v>
      </c>
      <c r="C125" s="220" t="s">
        <v>570</v>
      </c>
      <c r="D125" s="183"/>
      <c r="E125" s="184"/>
      <c r="F125" s="91"/>
      <c r="G125" s="185"/>
      <c r="H125" s="185"/>
      <c r="I125" s="186"/>
      <c r="J125" s="187"/>
      <c r="K125" s="188"/>
      <c r="L125" s="186"/>
      <c r="M125" s="186"/>
      <c r="N125" s="189"/>
      <c r="O125" s="195"/>
      <c r="P125" s="195"/>
      <c r="Q125" s="200"/>
      <c r="R125" s="186"/>
      <c r="S125" s="197"/>
      <c r="T125" s="198"/>
      <c r="U125" s="186"/>
      <c r="V125" s="192"/>
      <c r="W125" s="192"/>
      <c r="X125" s="351"/>
      <c r="Y125" s="197"/>
      <c r="Z125" s="197"/>
    </row>
    <row r="126" spans="1:26" s="43" customFormat="1" ht="18" customHeight="1">
      <c r="A126" s="106"/>
      <c r="B126" s="88">
        <v>2</v>
      </c>
      <c r="C126" s="365" t="s">
        <v>534</v>
      </c>
      <c r="D126" s="362"/>
      <c r="E126" s="361">
        <v>31656</v>
      </c>
      <c r="F126" s="91">
        <v>40603</v>
      </c>
      <c r="G126" s="91">
        <v>40087</v>
      </c>
      <c r="H126" s="91"/>
      <c r="I126" s="92" t="s">
        <v>12</v>
      </c>
      <c r="J126" s="93">
        <v>1003</v>
      </c>
      <c r="K126" s="94"/>
      <c r="L126" s="92" t="s">
        <v>1103</v>
      </c>
      <c r="M126" s="92"/>
      <c r="N126" s="59"/>
      <c r="O126" s="106" t="s">
        <v>45</v>
      </c>
      <c r="P126" s="106"/>
      <c r="Q126" s="88" t="s">
        <v>31</v>
      </c>
      <c r="R126" s="92">
        <v>0</v>
      </c>
      <c r="S126" s="100">
        <v>0</v>
      </c>
      <c r="T126" s="101">
        <v>0</v>
      </c>
      <c r="U126" s="92">
        <v>0</v>
      </c>
      <c r="V126" s="97">
        <v>0</v>
      </c>
      <c r="W126" s="97">
        <v>0</v>
      </c>
      <c r="X126" s="329">
        <v>0</v>
      </c>
      <c r="Y126" s="100">
        <v>0</v>
      </c>
      <c r="Z126" s="100">
        <v>0</v>
      </c>
    </row>
    <row r="127" spans="1:26" ht="18" customHeight="1">
      <c r="A127" s="106"/>
      <c r="B127" s="88">
        <v>3</v>
      </c>
      <c r="C127" s="365" t="s">
        <v>535</v>
      </c>
      <c r="D127" s="362"/>
      <c r="E127" s="361">
        <v>30945</v>
      </c>
      <c r="F127" s="91"/>
      <c r="G127" s="91">
        <v>40087</v>
      </c>
      <c r="H127" s="91"/>
      <c r="I127" s="92" t="s">
        <v>12</v>
      </c>
      <c r="J127" s="93">
        <v>1003</v>
      </c>
      <c r="K127" s="94"/>
      <c r="L127" s="92"/>
      <c r="M127" s="92"/>
      <c r="N127" s="59"/>
      <c r="O127" s="106" t="s">
        <v>45</v>
      </c>
      <c r="P127" s="106"/>
      <c r="Q127" s="88" t="s">
        <v>31</v>
      </c>
      <c r="R127" s="92">
        <v>0</v>
      </c>
      <c r="S127" s="100">
        <v>0</v>
      </c>
      <c r="T127" s="101">
        <v>0</v>
      </c>
      <c r="U127" s="92">
        <v>0</v>
      </c>
      <c r="V127" s="97">
        <v>0</v>
      </c>
      <c r="W127" s="97">
        <v>0</v>
      </c>
      <c r="X127" s="329">
        <v>0</v>
      </c>
      <c r="Y127" s="100">
        <v>0</v>
      </c>
      <c r="Z127" s="100">
        <v>0</v>
      </c>
    </row>
    <row r="128" spans="1:26" ht="18" customHeight="1">
      <c r="A128" s="106"/>
      <c r="B128" s="88">
        <v>4</v>
      </c>
      <c r="C128" s="365" t="s">
        <v>536</v>
      </c>
      <c r="D128" s="362"/>
      <c r="E128" s="363">
        <v>31843</v>
      </c>
      <c r="F128" s="91"/>
      <c r="G128" s="91">
        <v>40513</v>
      </c>
      <c r="H128" s="91"/>
      <c r="I128" s="92" t="s">
        <v>12</v>
      </c>
      <c r="J128" s="93">
        <v>13095</v>
      </c>
      <c r="K128" s="94"/>
      <c r="L128" s="92"/>
      <c r="M128" s="92"/>
      <c r="N128" s="59"/>
      <c r="O128" s="106" t="s">
        <v>45</v>
      </c>
      <c r="P128" s="106"/>
      <c r="Q128" s="88" t="s">
        <v>31</v>
      </c>
      <c r="R128" s="92">
        <v>0</v>
      </c>
      <c r="S128" s="100">
        <v>0</v>
      </c>
      <c r="T128" s="101">
        <v>0</v>
      </c>
      <c r="U128" s="92">
        <v>0</v>
      </c>
      <c r="V128" s="97">
        <v>0</v>
      </c>
      <c r="W128" s="97">
        <v>0</v>
      </c>
      <c r="X128" s="329">
        <v>0</v>
      </c>
      <c r="Y128" s="100">
        <v>0</v>
      </c>
      <c r="Z128" s="100">
        <v>0</v>
      </c>
    </row>
    <row r="129" spans="1:26" ht="18" customHeight="1">
      <c r="A129" s="106"/>
      <c r="B129" s="88">
        <v>6</v>
      </c>
      <c r="C129" s="365" t="s">
        <v>538</v>
      </c>
      <c r="D129" s="362"/>
      <c r="E129" s="363">
        <v>31797</v>
      </c>
      <c r="F129" s="91">
        <v>40513</v>
      </c>
      <c r="G129" s="91">
        <v>40513</v>
      </c>
      <c r="H129" s="91"/>
      <c r="I129" s="92" t="s">
        <v>12</v>
      </c>
      <c r="J129" s="93">
        <v>13095</v>
      </c>
      <c r="K129" s="94"/>
      <c r="L129" s="92"/>
      <c r="M129" s="92"/>
      <c r="N129" s="59"/>
      <c r="O129" s="106" t="s">
        <v>45</v>
      </c>
      <c r="P129" s="106"/>
      <c r="Q129" s="88" t="s">
        <v>31</v>
      </c>
      <c r="R129" s="92">
        <v>0</v>
      </c>
      <c r="S129" s="100">
        <v>0</v>
      </c>
      <c r="T129" s="101">
        <v>0</v>
      </c>
      <c r="U129" s="92">
        <v>0</v>
      </c>
      <c r="V129" s="97">
        <v>0</v>
      </c>
      <c r="W129" s="97">
        <v>0</v>
      </c>
      <c r="X129" s="329">
        <v>0</v>
      </c>
      <c r="Y129" s="100">
        <v>0</v>
      </c>
      <c r="Z129" s="100">
        <v>0</v>
      </c>
    </row>
    <row r="130" spans="1:26" ht="18" customHeight="1">
      <c r="A130" s="106"/>
      <c r="B130" s="88">
        <v>7</v>
      </c>
      <c r="C130" s="365" t="s">
        <v>539</v>
      </c>
      <c r="D130" s="362"/>
      <c r="E130" s="361">
        <v>29993</v>
      </c>
      <c r="F130" s="91">
        <v>40513</v>
      </c>
      <c r="G130" s="91">
        <v>40817</v>
      </c>
      <c r="H130" s="91"/>
      <c r="I130" s="92" t="s">
        <v>12</v>
      </c>
      <c r="J130" s="93">
        <v>1003</v>
      </c>
      <c r="K130" s="94"/>
      <c r="L130" s="92"/>
      <c r="M130" s="92"/>
      <c r="N130" s="59"/>
      <c r="O130" s="106" t="s">
        <v>45</v>
      </c>
      <c r="P130" s="106"/>
      <c r="Q130" s="88" t="s">
        <v>31</v>
      </c>
      <c r="R130" s="92">
        <v>0</v>
      </c>
      <c r="S130" s="100">
        <v>0</v>
      </c>
      <c r="T130" s="101">
        <v>0</v>
      </c>
      <c r="U130" s="92">
        <v>0</v>
      </c>
      <c r="V130" s="97">
        <v>0</v>
      </c>
      <c r="W130" s="97">
        <v>0</v>
      </c>
      <c r="X130" s="329">
        <v>0</v>
      </c>
      <c r="Y130" s="100">
        <v>0</v>
      </c>
      <c r="Z130" s="100">
        <v>0</v>
      </c>
    </row>
    <row r="131" spans="1:26" ht="18" customHeight="1">
      <c r="A131" s="106"/>
      <c r="B131" s="88">
        <v>8</v>
      </c>
      <c r="C131" s="365" t="s">
        <v>915</v>
      </c>
      <c r="D131" s="363">
        <v>33582</v>
      </c>
      <c r="E131" s="365"/>
      <c r="F131" s="91">
        <v>40513</v>
      </c>
      <c r="G131" s="91">
        <v>41671</v>
      </c>
      <c r="H131" s="91"/>
      <c r="I131" s="92" t="s">
        <v>12</v>
      </c>
      <c r="J131" s="93">
        <v>13095</v>
      </c>
      <c r="K131" s="94"/>
      <c r="L131" s="92"/>
      <c r="M131" s="92"/>
      <c r="N131" s="59"/>
      <c r="O131" s="106" t="s">
        <v>45</v>
      </c>
      <c r="P131" s="106"/>
      <c r="Q131" s="88" t="s">
        <v>31</v>
      </c>
      <c r="R131" s="92">
        <v>0</v>
      </c>
      <c r="S131" s="100">
        <v>0</v>
      </c>
      <c r="T131" s="101">
        <v>0</v>
      </c>
      <c r="U131" s="92">
        <v>0</v>
      </c>
      <c r="V131" s="97">
        <v>0</v>
      </c>
      <c r="W131" s="97">
        <v>0</v>
      </c>
      <c r="X131" s="329">
        <v>0</v>
      </c>
      <c r="Y131" s="100">
        <v>0</v>
      </c>
      <c r="Z131" s="100">
        <v>0</v>
      </c>
    </row>
    <row r="132" spans="1:26" ht="18" customHeight="1">
      <c r="A132" s="106"/>
      <c r="B132" s="88">
        <v>9</v>
      </c>
      <c r="C132" s="365" t="s">
        <v>540</v>
      </c>
      <c r="D132" s="362"/>
      <c r="E132" s="361">
        <v>30892</v>
      </c>
      <c r="F132" s="91">
        <v>40817</v>
      </c>
      <c r="G132" s="91">
        <v>41214</v>
      </c>
      <c r="H132" s="91"/>
      <c r="I132" s="92" t="s">
        <v>12</v>
      </c>
      <c r="J132" s="93">
        <v>13095</v>
      </c>
      <c r="K132" s="94"/>
      <c r="L132" s="92"/>
      <c r="M132" s="92"/>
      <c r="N132" s="59"/>
      <c r="O132" s="106" t="s">
        <v>45</v>
      </c>
      <c r="P132" s="106"/>
      <c r="Q132" s="88" t="s">
        <v>31</v>
      </c>
      <c r="R132" s="92">
        <v>0</v>
      </c>
      <c r="S132" s="100">
        <v>0</v>
      </c>
      <c r="T132" s="101">
        <v>0</v>
      </c>
      <c r="U132" s="92">
        <v>0</v>
      </c>
      <c r="V132" s="97">
        <v>0</v>
      </c>
      <c r="W132" s="97">
        <v>0</v>
      </c>
      <c r="X132" s="329">
        <v>0</v>
      </c>
      <c r="Y132" s="100">
        <v>0</v>
      </c>
      <c r="Z132" s="100">
        <v>0</v>
      </c>
    </row>
    <row r="133" spans="1:26" ht="18" customHeight="1">
      <c r="A133" s="106"/>
      <c r="B133" s="88">
        <v>10</v>
      </c>
      <c r="C133" s="365" t="s">
        <v>674</v>
      </c>
      <c r="D133" s="363">
        <v>33611</v>
      </c>
      <c r="E133" s="364"/>
      <c r="F133" s="91"/>
      <c r="G133" s="91">
        <v>42064</v>
      </c>
      <c r="H133" s="91"/>
      <c r="I133" s="92" t="s">
        <v>12</v>
      </c>
      <c r="J133" s="93">
        <v>13096</v>
      </c>
      <c r="K133" s="94"/>
      <c r="L133" s="92"/>
      <c r="M133" s="92"/>
      <c r="N133" s="59"/>
      <c r="O133" s="106" t="s">
        <v>45</v>
      </c>
      <c r="P133" s="106"/>
      <c r="Q133" s="88" t="s">
        <v>31</v>
      </c>
      <c r="R133" s="92">
        <v>0</v>
      </c>
      <c r="S133" s="100">
        <v>0</v>
      </c>
      <c r="T133" s="101">
        <v>0</v>
      </c>
      <c r="U133" s="92">
        <v>0</v>
      </c>
      <c r="V133" s="97">
        <v>0</v>
      </c>
      <c r="W133" s="97">
        <v>0</v>
      </c>
      <c r="X133" s="329">
        <v>0</v>
      </c>
      <c r="Y133" s="100">
        <v>0</v>
      </c>
      <c r="Z133" s="100">
        <v>0</v>
      </c>
    </row>
    <row r="134" spans="1:26" ht="18" customHeight="1">
      <c r="A134" s="106"/>
      <c r="B134" s="88">
        <v>11</v>
      </c>
      <c r="C134" s="365" t="s">
        <v>967</v>
      </c>
      <c r="D134" s="363">
        <v>34268</v>
      </c>
      <c r="E134" s="364"/>
      <c r="F134" s="91">
        <v>41214</v>
      </c>
      <c r="G134" s="91">
        <v>42614</v>
      </c>
      <c r="H134" s="91"/>
      <c r="I134" s="92" t="s">
        <v>12</v>
      </c>
      <c r="J134" s="93">
        <v>13095</v>
      </c>
      <c r="K134" s="94"/>
      <c r="L134" s="92"/>
      <c r="M134" s="92"/>
      <c r="N134" s="59"/>
      <c r="O134" s="106" t="s">
        <v>45</v>
      </c>
      <c r="P134" s="106"/>
      <c r="Q134" s="88" t="s">
        <v>31</v>
      </c>
      <c r="R134" s="92">
        <v>0</v>
      </c>
      <c r="S134" s="100">
        <v>0</v>
      </c>
      <c r="T134" s="101">
        <v>0</v>
      </c>
      <c r="U134" s="92">
        <v>0</v>
      </c>
      <c r="V134" s="97">
        <v>0</v>
      </c>
      <c r="W134" s="97">
        <v>0</v>
      </c>
      <c r="X134" s="329">
        <v>0</v>
      </c>
      <c r="Y134" s="100">
        <v>0</v>
      </c>
      <c r="Z134" s="100">
        <v>0</v>
      </c>
    </row>
    <row r="135" spans="1:26" ht="18" customHeight="1">
      <c r="A135" s="106"/>
      <c r="B135" s="88">
        <v>12</v>
      </c>
      <c r="C135" s="365" t="s">
        <v>968</v>
      </c>
      <c r="D135" s="363">
        <v>33750</v>
      </c>
      <c r="E135" s="364"/>
      <c r="F135" s="91" t="e">
        <v>#N/A</v>
      </c>
      <c r="G135" s="91">
        <v>42614</v>
      </c>
      <c r="H135" s="91"/>
      <c r="I135" s="92" t="s">
        <v>12</v>
      </c>
      <c r="J135" s="93">
        <v>13095</v>
      </c>
      <c r="K135" s="94"/>
      <c r="L135" s="92"/>
      <c r="M135" s="92"/>
      <c r="N135" s="59"/>
      <c r="O135" s="106" t="s">
        <v>45</v>
      </c>
      <c r="P135" s="106"/>
      <c r="Q135" s="88" t="s">
        <v>31</v>
      </c>
      <c r="R135" s="92">
        <v>0</v>
      </c>
      <c r="S135" s="100">
        <v>0</v>
      </c>
      <c r="T135" s="101">
        <v>0</v>
      </c>
      <c r="U135" s="92">
        <v>0</v>
      </c>
      <c r="V135" s="97">
        <v>0</v>
      </c>
      <c r="W135" s="97">
        <v>0</v>
      </c>
      <c r="X135" s="329">
        <v>0</v>
      </c>
      <c r="Y135" s="100">
        <v>0</v>
      </c>
      <c r="Z135" s="100">
        <v>0</v>
      </c>
    </row>
    <row r="136" spans="1:26" ht="18" customHeight="1">
      <c r="A136" s="106"/>
      <c r="B136" s="88">
        <v>13</v>
      </c>
      <c r="C136" s="365" t="s">
        <v>730</v>
      </c>
      <c r="D136" s="363">
        <v>33639</v>
      </c>
      <c r="E136" s="364"/>
      <c r="F136" s="91"/>
      <c r="G136" s="91">
        <v>42186</v>
      </c>
      <c r="H136" s="91"/>
      <c r="I136" s="92" t="s">
        <v>12</v>
      </c>
      <c r="J136" s="93">
        <v>13095</v>
      </c>
      <c r="K136" s="94"/>
      <c r="L136" s="92"/>
      <c r="M136" s="92"/>
      <c r="N136" s="59"/>
      <c r="O136" s="106" t="s">
        <v>45</v>
      </c>
      <c r="P136" s="106"/>
      <c r="Q136" s="88" t="s">
        <v>31</v>
      </c>
      <c r="R136" s="92">
        <v>0</v>
      </c>
      <c r="S136" s="100">
        <v>0</v>
      </c>
      <c r="T136" s="101">
        <v>0</v>
      </c>
      <c r="U136" s="92">
        <v>0</v>
      </c>
      <c r="V136" s="97">
        <v>0</v>
      </c>
      <c r="W136" s="97">
        <v>0</v>
      </c>
      <c r="X136" s="329">
        <v>0</v>
      </c>
      <c r="Y136" s="100">
        <v>0</v>
      </c>
      <c r="Z136" s="100">
        <v>0</v>
      </c>
    </row>
    <row r="137" spans="1:26" ht="18" customHeight="1">
      <c r="A137" s="106"/>
      <c r="B137" s="88">
        <v>14</v>
      </c>
      <c r="C137" s="365" t="s">
        <v>731</v>
      </c>
      <c r="D137" s="362"/>
      <c r="E137" s="361">
        <v>33411</v>
      </c>
      <c r="F137" s="91"/>
      <c r="G137" s="91">
        <v>42217</v>
      </c>
      <c r="H137" s="91"/>
      <c r="I137" s="92" t="s">
        <v>12</v>
      </c>
      <c r="J137" s="93">
        <v>13095</v>
      </c>
      <c r="K137" s="94"/>
      <c r="L137" s="92"/>
      <c r="M137" s="92"/>
      <c r="N137" s="59"/>
      <c r="O137" s="106" t="s">
        <v>45</v>
      </c>
      <c r="P137" s="106"/>
      <c r="Q137" s="88" t="s">
        <v>31</v>
      </c>
      <c r="R137" s="92">
        <v>0</v>
      </c>
      <c r="S137" s="100">
        <v>0</v>
      </c>
      <c r="T137" s="101">
        <v>0</v>
      </c>
      <c r="U137" s="92">
        <v>0</v>
      </c>
      <c r="V137" s="97">
        <v>0</v>
      </c>
      <c r="W137" s="97">
        <v>0</v>
      </c>
      <c r="X137" s="329">
        <v>0</v>
      </c>
      <c r="Y137" s="100">
        <v>0</v>
      </c>
      <c r="Z137" s="100">
        <v>0</v>
      </c>
    </row>
    <row r="138" spans="1:26" ht="18" customHeight="1">
      <c r="A138" s="106"/>
      <c r="B138" s="88">
        <v>15</v>
      </c>
      <c r="C138" s="360" t="s">
        <v>1047</v>
      </c>
      <c r="D138" s="362"/>
      <c r="E138" s="361">
        <v>33270</v>
      </c>
      <c r="F138" s="91" t="e">
        <v>#N/A</v>
      </c>
      <c r="G138" s="91">
        <v>42948</v>
      </c>
      <c r="H138" s="91"/>
      <c r="I138" s="92" t="s">
        <v>12</v>
      </c>
      <c r="J138" s="93">
        <v>13095</v>
      </c>
      <c r="K138" s="94"/>
      <c r="L138" s="92"/>
      <c r="M138" s="92"/>
      <c r="N138" s="59"/>
      <c r="O138" s="106" t="s">
        <v>45</v>
      </c>
      <c r="P138" s="106"/>
      <c r="Q138" s="88" t="s">
        <v>745</v>
      </c>
      <c r="R138" s="92">
        <v>0</v>
      </c>
      <c r="S138" s="100">
        <v>0</v>
      </c>
      <c r="T138" s="101">
        <v>0</v>
      </c>
      <c r="U138" s="92">
        <v>0</v>
      </c>
      <c r="V138" s="97">
        <v>0</v>
      </c>
      <c r="W138" s="97">
        <v>0</v>
      </c>
      <c r="X138" s="329">
        <v>0</v>
      </c>
      <c r="Y138" s="100">
        <v>0</v>
      </c>
      <c r="Z138" s="100">
        <v>0</v>
      </c>
    </row>
    <row r="139" spans="1:26" ht="18" customHeight="1">
      <c r="A139" s="195"/>
      <c r="B139" s="304">
        <v>28</v>
      </c>
      <c r="C139" s="214" t="s">
        <v>1008</v>
      </c>
      <c r="D139" s="217"/>
      <c r="E139" s="183"/>
      <c r="F139" s="91"/>
      <c r="G139" s="185"/>
      <c r="H139" s="185"/>
      <c r="I139" s="186"/>
      <c r="J139" s="187"/>
      <c r="K139" s="188"/>
      <c r="L139" s="186"/>
      <c r="M139" s="186"/>
      <c r="N139" s="189"/>
      <c r="O139" s="195"/>
      <c r="P139" s="195"/>
      <c r="Q139" s="200"/>
      <c r="R139" s="186"/>
      <c r="S139" s="197"/>
      <c r="T139" s="198"/>
      <c r="U139" s="186"/>
      <c r="V139" s="192"/>
      <c r="W139" s="192"/>
      <c r="X139" s="351"/>
      <c r="Y139" s="197"/>
      <c r="Z139" s="197"/>
    </row>
    <row r="140" spans="1:26" ht="18" customHeight="1">
      <c r="A140" s="106"/>
      <c r="B140" s="88">
        <v>1</v>
      </c>
      <c r="C140" s="98" t="s">
        <v>503</v>
      </c>
      <c r="D140" s="82"/>
      <c r="E140" s="85">
        <v>32030</v>
      </c>
      <c r="F140" s="91">
        <v>41609</v>
      </c>
      <c r="G140" s="91">
        <v>41609</v>
      </c>
      <c r="H140" s="91"/>
      <c r="I140" s="92" t="s">
        <v>60</v>
      </c>
      <c r="J140" s="93">
        <v>1003</v>
      </c>
      <c r="K140" s="94"/>
      <c r="L140" s="92"/>
      <c r="M140" s="92"/>
      <c r="N140" s="59"/>
      <c r="O140" s="106" t="s">
        <v>45</v>
      </c>
      <c r="P140" s="106"/>
      <c r="Q140" s="88" t="s">
        <v>31</v>
      </c>
      <c r="R140" s="92">
        <v>0</v>
      </c>
      <c r="S140" s="100">
        <v>0</v>
      </c>
      <c r="T140" s="101">
        <v>0</v>
      </c>
      <c r="U140" s="92">
        <v>0</v>
      </c>
      <c r="V140" s="97">
        <v>0</v>
      </c>
      <c r="W140" s="97">
        <v>0</v>
      </c>
      <c r="X140" s="329">
        <v>0</v>
      </c>
      <c r="Y140" s="100">
        <v>0</v>
      </c>
      <c r="Z140" s="100">
        <v>0</v>
      </c>
    </row>
    <row r="141" spans="1:26" ht="18" customHeight="1">
      <c r="A141" s="106"/>
      <c r="B141" s="88">
        <v>2</v>
      </c>
      <c r="C141" s="98" t="s">
        <v>506</v>
      </c>
      <c r="D141" s="85">
        <v>31851</v>
      </c>
      <c r="E141" s="85"/>
      <c r="F141" s="91">
        <v>41699</v>
      </c>
      <c r="G141" s="91">
        <v>41699</v>
      </c>
      <c r="H141" s="91"/>
      <c r="I141" s="92" t="s">
        <v>12</v>
      </c>
      <c r="J141" s="93">
        <v>1003</v>
      </c>
      <c r="K141" s="94"/>
      <c r="L141" s="92" t="s">
        <v>1107</v>
      </c>
      <c r="M141" s="92"/>
      <c r="N141" s="59"/>
      <c r="O141" s="106" t="s">
        <v>45</v>
      </c>
      <c r="P141" s="106"/>
      <c r="Q141" s="88" t="s">
        <v>31</v>
      </c>
      <c r="R141" s="92">
        <v>0</v>
      </c>
      <c r="S141" s="100">
        <v>0</v>
      </c>
      <c r="T141" s="101">
        <v>0</v>
      </c>
      <c r="U141" s="92">
        <v>0</v>
      </c>
      <c r="V141" s="97">
        <v>0</v>
      </c>
      <c r="W141" s="97">
        <v>0</v>
      </c>
      <c r="X141" s="329">
        <v>0</v>
      </c>
      <c r="Y141" s="100">
        <v>0</v>
      </c>
      <c r="Z141" s="100">
        <v>0</v>
      </c>
    </row>
    <row r="142" spans="1:26" ht="18" customHeight="1">
      <c r="A142" s="106"/>
      <c r="B142" s="88">
        <v>4</v>
      </c>
      <c r="C142" s="328" t="s">
        <v>1096</v>
      </c>
      <c r="D142" s="124"/>
      <c r="E142" s="339">
        <v>33508</v>
      </c>
      <c r="F142" s="91"/>
      <c r="G142" s="91">
        <v>43678</v>
      </c>
      <c r="H142" s="91"/>
      <c r="I142" s="92" t="s">
        <v>39</v>
      </c>
      <c r="J142" s="93">
        <v>1003</v>
      </c>
      <c r="K142" s="94"/>
      <c r="L142" s="92"/>
      <c r="M142" s="92"/>
      <c r="N142" s="59"/>
      <c r="O142" s="106" t="s">
        <v>45</v>
      </c>
      <c r="P142" s="106"/>
      <c r="Q142" s="88" t="s">
        <v>745</v>
      </c>
      <c r="R142" s="92">
        <v>0</v>
      </c>
      <c r="S142" s="100">
        <v>0</v>
      </c>
      <c r="T142" s="101">
        <v>0</v>
      </c>
      <c r="U142" s="92">
        <v>0</v>
      </c>
      <c r="V142" s="97">
        <v>0</v>
      </c>
      <c r="W142" s="97">
        <v>0</v>
      </c>
      <c r="X142" s="329">
        <v>0</v>
      </c>
      <c r="Y142" s="100">
        <v>0</v>
      </c>
      <c r="Z142" s="100">
        <v>0</v>
      </c>
    </row>
    <row r="143" spans="1:26" ht="18" customHeight="1">
      <c r="A143" s="87"/>
      <c r="B143" s="88">
        <v>5</v>
      </c>
      <c r="C143" s="98" t="s">
        <v>1142</v>
      </c>
      <c r="D143" s="85"/>
      <c r="E143" s="90">
        <v>34465</v>
      </c>
      <c r="F143" s="91"/>
      <c r="G143" s="91">
        <v>43647</v>
      </c>
      <c r="H143" s="91"/>
      <c r="I143" s="92" t="s">
        <v>12</v>
      </c>
      <c r="J143" s="93">
        <v>1003</v>
      </c>
      <c r="K143" s="94"/>
      <c r="L143" s="92"/>
      <c r="M143" s="92"/>
      <c r="N143" s="59"/>
      <c r="O143" s="106" t="s">
        <v>45</v>
      </c>
      <c r="P143" s="106"/>
      <c r="Q143" s="88" t="s">
        <v>31</v>
      </c>
      <c r="R143" s="92">
        <v>0</v>
      </c>
      <c r="S143" s="100">
        <v>0</v>
      </c>
      <c r="T143" s="101">
        <v>0</v>
      </c>
      <c r="U143" s="92">
        <v>0</v>
      </c>
      <c r="V143" s="97">
        <v>0</v>
      </c>
      <c r="W143" s="97">
        <v>0</v>
      </c>
      <c r="X143" s="329">
        <v>0</v>
      </c>
      <c r="Y143" s="100">
        <v>0</v>
      </c>
      <c r="Z143" s="100">
        <v>0</v>
      </c>
    </row>
    <row r="144" spans="1:26" ht="18" customHeight="1">
      <c r="A144" s="87"/>
      <c r="B144" s="88">
        <v>6</v>
      </c>
      <c r="C144" s="98" t="s">
        <v>1143</v>
      </c>
      <c r="D144" s="85"/>
      <c r="E144" s="90">
        <v>33321</v>
      </c>
      <c r="F144" s="91"/>
      <c r="G144" s="91">
        <v>43647</v>
      </c>
      <c r="H144" s="91"/>
      <c r="I144" s="92" t="s">
        <v>12</v>
      </c>
      <c r="J144" s="93">
        <v>1003</v>
      </c>
      <c r="K144" s="94"/>
      <c r="L144" s="92"/>
      <c r="M144" s="92"/>
      <c r="N144" s="59"/>
      <c r="O144" s="106" t="s">
        <v>45</v>
      </c>
      <c r="P144" s="106"/>
      <c r="Q144" s="88" t="s">
        <v>745</v>
      </c>
      <c r="R144" s="92">
        <v>0</v>
      </c>
      <c r="S144" s="100">
        <v>0</v>
      </c>
      <c r="T144" s="101">
        <v>0</v>
      </c>
      <c r="U144" s="92">
        <v>0</v>
      </c>
      <c r="V144" s="97">
        <v>0</v>
      </c>
      <c r="W144" s="97">
        <v>0</v>
      </c>
      <c r="X144" s="329">
        <v>0</v>
      </c>
      <c r="Y144" s="100">
        <v>0</v>
      </c>
      <c r="Z144" s="100">
        <v>0</v>
      </c>
    </row>
    <row r="145" spans="1:26" ht="18" customHeight="1">
      <c r="A145" s="87"/>
      <c r="B145" s="88">
        <v>7</v>
      </c>
      <c r="C145" s="98" t="s">
        <v>1265</v>
      </c>
      <c r="D145" s="85"/>
      <c r="E145" s="90">
        <v>35405</v>
      </c>
      <c r="F145" s="91"/>
      <c r="G145" s="91">
        <v>43831</v>
      </c>
      <c r="H145" s="91"/>
      <c r="I145" s="92" t="s">
        <v>12</v>
      </c>
      <c r="J145" s="93">
        <v>1003</v>
      </c>
      <c r="K145" s="94"/>
      <c r="L145" s="92"/>
      <c r="M145" s="92"/>
      <c r="N145" s="59"/>
      <c r="O145" s="106" t="s">
        <v>45</v>
      </c>
      <c r="P145" s="106"/>
      <c r="Q145" s="88" t="s">
        <v>31</v>
      </c>
      <c r="R145" s="92"/>
      <c r="S145" s="100"/>
      <c r="T145" s="101"/>
      <c r="U145" s="92"/>
      <c r="V145" s="97"/>
      <c r="W145" s="97"/>
      <c r="X145" s="329"/>
      <c r="Y145" s="100"/>
      <c r="Z145" s="100"/>
    </row>
    <row r="146" spans="1:26" ht="18" customHeight="1">
      <c r="A146" s="87"/>
      <c r="B146" s="88">
        <v>8</v>
      </c>
      <c r="C146" s="298" t="s">
        <v>53</v>
      </c>
      <c r="D146" s="85">
        <v>26634</v>
      </c>
      <c r="E146" s="90"/>
      <c r="F146" s="91"/>
      <c r="G146" s="91">
        <v>34973</v>
      </c>
      <c r="H146" s="91"/>
      <c r="I146" s="92" t="s">
        <v>12</v>
      </c>
      <c r="J146" s="93">
        <v>1011</v>
      </c>
      <c r="K146" s="94"/>
      <c r="L146" s="92"/>
      <c r="M146" s="92"/>
      <c r="N146" s="59"/>
      <c r="O146" s="106" t="s">
        <v>45</v>
      </c>
      <c r="P146" s="106"/>
      <c r="Q146" s="88" t="s">
        <v>31</v>
      </c>
      <c r="R146" s="92">
        <v>0</v>
      </c>
      <c r="S146" s="100">
        <v>0</v>
      </c>
      <c r="T146" s="101">
        <v>0</v>
      </c>
      <c r="U146" s="92">
        <v>0</v>
      </c>
      <c r="V146" s="97">
        <v>0</v>
      </c>
      <c r="W146" s="97">
        <v>0</v>
      </c>
      <c r="X146" s="329">
        <v>0</v>
      </c>
      <c r="Y146" s="100">
        <v>0</v>
      </c>
      <c r="Z146" s="100">
        <v>0</v>
      </c>
    </row>
    <row r="147" spans="1:26" ht="18" customHeight="1">
      <c r="A147" s="87"/>
      <c r="B147" s="88">
        <v>9</v>
      </c>
      <c r="C147" s="105" t="s">
        <v>70</v>
      </c>
      <c r="D147" s="84">
        <v>29240</v>
      </c>
      <c r="E147" s="90"/>
      <c r="F147" s="91">
        <v>40940</v>
      </c>
      <c r="G147" s="91">
        <v>40940</v>
      </c>
      <c r="H147" s="91"/>
      <c r="I147" s="92" t="s">
        <v>12</v>
      </c>
      <c r="J147" s="93">
        <v>1003</v>
      </c>
      <c r="K147" s="94"/>
      <c r="L147" s="92"/>
      <c r="M147" s="92"/>
      <c r="N147" s="59"/>
      <c r="O147" s="106" t="s">
        <v>45</v>
      </c>
      <c r="P147" s="106"/>
      <c r="Q147" s="88" t="s">
        <v>745</v>
      </c>
      <c r="R147" s="92">
        <v>0</v>
      </c>
      <c r="S147" s="100">
        <v>0</v>
      </c>
      <c r="T147" s="101">
        <v>0</v>
      </c>
      <c r="U147" s="92">
        <v>0</v>
      </c>
      <c r="V147" s="97">
        <v>0</v>
      </c>
      <c r="W147" s="97" t="s">
        <v>20</v>
      </c>
      <c r="X147" s="329">
        <v>0</v>
      </c>
      <c r="Y147" s="100">
        <v>0</v>
      </c>
      <c r="Z147" s="100">
        <v>0</v>
      </c>
    </row>
    <row r="148" spans="1:26" ht="18" customHeight="1">
      <c r="A148" s="87"/>
      <c r="B148" s="88">
        <v>10</v>
      </c>
      <c r="C148" s="98" t="s">
        <v>55</v>
      </c>
      <c r="D148" s="85">
        <v>26299</v>
      </c>
      <c r="E148" s="90"/>
      <c r="F148" s="91"/>
      <c r="G148" s="91">
        <v>38718</v>
      </c>
      <c r="H148" s="91"/>
      <c r="I148" s="92" t="s">
        <v>12</v>
      </c>
      <c r="J148" s="93">
        <v>1011</v>
      </c>
      <c r="K148" s="94"/>
      <c r="L148" s="92"/>
      <c r="M148" s="92"/>
      <c r="N148" s="59"/>
      <c r="O148" s="106" t="s">
        <v>45</v>
      </c>
      <c r="P148" s="106"/>
      <c r="Q148" s="88" t="s">
        <v>31</v>
      </c>
      <c r="R148" s="92">
        <v>0</v>
      </c>
      <c r="S148" s="100">
        <v>0</v>
      </c>
      <c r="T148" s="101">
        <v>0</v>
      </c>
      <c r="U148" s="92">
        <v>0</v>
      </c>
      <c r="V148" s="97">
        <v>0</v>
      </c>
      <c r="W148" s="97">
        <v>0</v>
      </c>
      <c r="X148" s="329">
        <v>0</v>
      </c>
      <c r="Y148" s="100">
        <v>0</v>
      </c>
      <c r="Z148" s="100">
        <v>0</v>
      </c>
    </row>
    <row r="149" spans="1:26" ht="18" customHeight="1">
      <c r="A149" s="87"/>
      <c r="B149" s="88">
        <v>11</v>
      </c>
      <c r="C149" s="109" t="s">
        <v>67</v>
      </c>
      <c r="D149" s="85">
        <v>23944</v>
      </c>
      <c r="E149" s="90"/>
      <c r="F149" s="91"/>
      <c r="G149" s="91">
        <v>40848</v>
      </c>
      <c r="H149" s="91"/>
      <c r="I149" s="92" t="s">
        <v>12</v>
      </c>
      <c r="J149" s="93">
        <v>1011</v>
      </c>
      <c r="K149" s="94"/>
      <c r="L149" s="92"/>
      <c r="M149" s="92"/>
      <c r="N149" s="59"/>
      <c r="O149" s="106" t="s">
        <v>45</v>
      </c>
      <c r="P149" s="106"/>
      <c r="Q149" s="88" t="s">
        <v>31</v>
      </c>
      <c r="R149" s="92">
        <v>0</v>
      </c>
      <c r="S149" s="100">
        <v>0</v>
      </c>
      <c r="T149" s="101">
        <v>0</v>
      </c>
      <c r="U149" s="92">
        <v>0</v>
      </c>
      <c r="V149" s="97">
        <v>0</v>
      </c>
      <c r="W149" s="97">
        <v>0</v>
      </c>
      <c r="X149" s="329">
        <v>0</v>
      </c>
      <c r="Y149" s="100">
        <v>0</v>
      </c>
      <c r="Z149" s="100">
        <v>0</v>
      </c>
    </row>
    <row r="150" spans="1:26" ht="18" customHeight="1">
      <c r="A150" s="87"/>
      <c r="B150" s="88">
        <v>12</v>
      </c>
      <c r="C150" s="109" t="s">
        <v>66</v>
      </c>
      <c r="D150" s="85">
        <v>26891</v>
      </c>
      <c r="E150" s="90"/>
      <c r="F150" s="91"/>
      <c r="G150" s="91">
        <v>42315</v>
      </c>
      <c r="H150" s="91"/>
      <c r="I150" s="92" t="s">
        <v>39</v>
      </c>
      <c r="J150" s="93">
        <v>1011</v>
      </c>
      <c r="K150" s="94"/>
      <c r="L150" s="92"/>
      <c r="M150" s="92"/>
      <c r="N150" s="59"/>
      <c r="O150" s="106" t="s">
        <v>45</v>
      </c>
      <c r="P150" s="106"/>
      <c r="Q150" s="88" t="s">
        <v>31</v>
      </c>
      <c r="R150" s="92">
        <v>0</v>
      </c>
      <c r="S150" s="100">
        <v>0</v>
      </c>
      <c r="T150" s="101">
        <v>0</v>
      </c>
      <c r="U150" s="92">
        <v>0</v>
      </c>
      <c r="V150" s="97">
        <v>0</v>
      </c>
      <c r="W150" s="97">
        <v>0</v>
      </c>
      <c r="X150" s="329">
        <v>0</v>
      </c>
      <c r="Y150" s="100">
        <v>0</v>
      </c>
      <c r="Z150" s="100">
        <v>0</v>
      </c>
    </row>
    <row r="151" spans="1:26" ht="18" customHeight="1">
      <c r="A151" s="87"/>
      <c r="B151" s="88">
        <v>13</v>
      </c>
      <c r="C151" s="109" t="s">
        <v>61</v>
      </c>
      <c r="D151" s="90">
        <v>22905</v>
      </c>
      <c r="E151" s="90"/>
      <c r="F151" s="91">
        <v>40513</v>
      </c>
      <c r="G151" s="91">
        <v>40513</v>
      </c>
      <c r="H151" s="91"/>
      <c r="I151" s="92" t="s">
        <v>12</v>
      </c>
      <c r="J151" s="93">
        <v>1011</v>
      </c>
      <c r="K151" s="94"/>
      <c r="L151" s="92"/>
      <c r="M151" s="92"/>
      <c r="N151" s="59"/>
      <c r="O151" s="106" t="s">
        <v>45</v>
      </c>
      <c r="P151" s="106"/>
      <c r="Q151" s="88" t="s">
        <v>34</v>
      </c>
      <c r="R151" s="92">
        <v>0</v>
      </c>
      <c r="S151" s="100">
        <v>0</v>
      </c>
      <c r="T151" s="101">
        <v>0</v>
      </c>
      <c r="U151" s="92">
        <v>0</v>
      </c>
      <c r="V151" s="97">
        <v>0</v>
      </c>
      <c r="W151" s="97">
        <v>0</v>
      </c>
      <c r="X151" s="329">
        <v>0</v>
      </c>
      <c r="Y151" s="100">
        <v>0</v>
      </c>
      <c r="Z151" s="100">
        <v>0</v>
      </c>
    </row>
  </sheetData>
  <sheetProtection/>
  <autoFilter ref="A8:BA16"/>
  <mergeCells count="25">
    <mergeCell ref="A1:C1"/>
    <mergeCell ref="A2:C2"/>
    <mergeCell ref="A7:A8"/>
    <mergeCell ref="B7:B8"/>
    <mergeCell ref="C7:C8"/>
    <mergeCell ref="D7:E7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Z7:Z8"/>
    <mergeCell ref="R7:R8"/>
    <mergeCell ref="S7:U7"/>
    <mergeCell ref="V7:V8"/>
    <mergeCell ref="W7:W8"/>
    <mergeCell ref="X7:X8"/>
    <mergeCell ref="Y7:Y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26"/>
  <sheetViews>
    <sheetView zoomScale="70" zoomScaleNormal="70" zoomScalePageLayoutView="0" workbookViewId="0" topLeftCell="A1">
      <selection activeCell="A24" sqref="A24:IV24"/>
    </sheetView>
  </sheetViews>
  <sheetFormatPr defaultColWidth="9.140625" defaultRowHeight="12.75"/>
  <cols>
    <col min="1" max="1" width="5.28125" style="507" customWidth="1"/>
    <col min="2" max="2" width="7.140625" style="507" customWidth="1"/>
    <col min="3" max="3" width="26.8515625" style="507" customWidth="1"/>
    <col min="4" max="5" width="12.421875" style="507" customWidth="1"/>
    <col min="6" max="6" width="0" style="507" hidden="1" customWidth="1"/>
    <col min="7" max="8" width="10.7109375" style="507" customWidth="1"/>
    <col min="9" max="9" width="8.57421875" style="507" customWidth="1"/>
    <col min="10" max="10" width="11.57421875" style="507" bestFit="1" customWidth="1"/>
    <col min="11" max="11" width="8.140625" style="507" customWidth="1"/>
    <col min="12" max="12" width="18.8515625" style="507" customWidth="1"/>
    <col min="13" max="13" width="23.00390625" style="507" customWidth="1"/>
    <col min="14" max="14" width="10.57421875" style="507" customWidth="1"/>
    <col min="15" max="15" width="6.421875" style="507" bestFit="1" customWidth="1"/>
    <col min="16" max="16" width="13.57421875" style="507" customWidth="1"/>
    <col min="17" max="17" width="9.00390625" style="507" customWidth="1"/>
    <col min="18" max="21" width="0" style="507" hidden="1" customWidth="1"/>
    <col min="22" max="22" width="8.28125" style="507" customWidth="1"/>
    <col min="23" max="23" width="14.28125" style="507" customWidth="1"/>
    <col min="24" max="24" width="21.421875" style="507" customWidth="1"/>
    <col min="25" max="25" width="42.421875" style="507" customWidth="1"/>
    <col min="26" max="26" width="23.28125" style="507" customWidth="1"/>
    <col min="27" max="27" width="27.8515625" style="507" customWidth="1"/>
    <col min="28" max="16384" width="9.140625" style="507" customWidth="1"/>
  </cols>
  <sheetData>
    <row r="1" spans="1:26" s="39" customFormat="1" ht="15.75">
      <c r="A1" s="517" t="s">
        <v>0</v>
      </c>
      <c r="B1" s="517"/>
      <c r="C1" s="517"/>
      <c r="D1" s="35"/>
      <c r="E1" s="7"/>
      <c r="F1" s="7"/>
      <c r="G1" s="54"/>
      <c r="H1" s="54"/>
      <c r="I1" s="7"/>
      <c r="J1" s="61"/>
      <c r="K1" s="7"/>
      <c r="L1" s="343"/>
      <c r="M1" s="343"/>
      <c r="N1" s="344"/>
      <c r="O1" s="7"/>
      <c r="P1" s="7"/>
      <c r="Q1" s="7"/>
      <c r="R1" s="7"/>
      <c r="S1" s="7"/>
      <c r="T1" s="7"/>
      <c r="U1" s="7"/>
      <c r="V1" s="7"/>
      <c r="W1" s="9"/>
      <c r="X1" s="345"/>
      <c r="Y1" s="346"/>
      <c r="Z1" s="7"/>
    </row>
    <row r="2" spans="1:26" s="39" customFormat="1" ht="15.75">
      <c r="A2" s="518" t="s">
        <v>1</v>
      </c>
      <c r="B2" s="518"/>
      <c r="C2" s="518"/>
      <c r="D2" s="36"/>
      <c r="E2" s="2"/>
      <c r="F2" s="2"/>
      <c r="G2" s="55"/>
      <c r="H2" s="55"/>
      <c r="I2" s="7"/>
      <c r="J2" s="61"/>
      <c r="K2" s="7"/>
      <c r="L2" s="7"/>
      <c r="M2" s="7"/>
      <c r="N2" s="46"/>
      <c r="O2" s="7"/>
      <c r="P2" s="7"/>
      <c r="Q2" s="7"/>
      <c r="R2" s="7"/>
      <c r="S2" s="7"/>
      <c r="T2" s="7"/>
      <c r="U2" s="7"/>
      <c r="V2" s="7"/>
      <c r="W2" s="9"/>
      <c r="X2" s="345"/>
      <c r="Y2" s="346"/>
      <c r="Z2" s="2"/>
    </row>
    <row r="3" spans="1:26" s="39" customFormat="1" ht="15.75">
      <c r="A3" s="2"/>
      <c r="B3" s="2"/>
      <c r="C3" s="2"/>
      <c r="D3" s="2"/>
      <c r="E3" s="2"/>
      <c r="F3" s="2"/>
      <c r="G3" s="55"/>
      <c r="H3" s="55"/>
      <c r="I3" s="7"/>
      <c r="J3" s="61"/>
      <c r="K3" s="7"/>
      <c r="L3" s="7"/>
      <c r="M3" s="7"/>
      <c r="N3" s="46"/>
      <c r="O3" s="7"/>
      <c r="P3" s="7"/>
      <c r="Q3" s="7"/>
      <c r="R3" s="7"/>
      <c r="S3" s="7"/>
      <c r="T3" s="7"/>
      <c r="U3" s="7"/>
      <c r="V3" s="7"/>
      <c r="W3" s="9"/>
      <c r="X3" s="345"/>
      <c r="Y3" s="346"/>
      <c r="Z3" s="2"/>
    </row>
    <row r="4" spans="2:26" s="39" customFormat="1" ht="18.75">
      <c r="B4" s="47"/>
      <c r="C4" s="47"/>
      <c r="D4" s="47"/>
      <c r="E4" s="47"/>
      <c r="F4" s="47"/>
      <c r="G4" s="56"/>
      <c r="H4" s="56"/>
      <c r="I4" s="47"/>
      <c r="J4" s="62"/>
      <c r="K4" s="47"/>
      <c r="L4" s="47" t="s">
        <v>962</v>
      </c>
      <c r="M4" s="47"/>
      <c r="N4" s="344"/>
      <c r="O4" s="47"/>
      <c r="P4" s="47"/>
      <c r="Q4" s="47"/>
      <c r="R4" s="47"/>
      <c r="S4" s="47"/>
      <c r="T4" s="47"/>
      <c r="U4" s="45"/>
      <c r="V4" s="45"/>
      <c r="W4" s="47"/>
      <c r="X4" s="45"/>
      <c r="Y4" s="47"/>
      <c r="Z4" s="45"/>
    </row>
    <row r="5" spans="1:26" s="39" customFormat="1" ht="15.75">
      <c r="A5" s="2"/>
      <c r="B5" s="2"/>
      <c r="C5" s="2"/>
      <c r="D5" s="2"/>
      <c r="E5" s="2"/>
      <c r="F5" s="2"/>
      <c r="G5" s="55"/>
      <c r="H5" s="55"/>
      <c r="I5" s="2"/>
      <c r="J5" s="63"/>
      <c r="K5" s="2"/>
      <c r="L5" s="2"/>
      <c r="M5" s="2"/>
      <c r="N5" s="46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3:26" s="39" customFormat="1" ht="15.75"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5">
        <v>11</v>
      </c>
      <c r="N6" s="5">
        <v>12</v>
      </c>
      <c r="O6" s="5">
        <v>13</v>
      </c>
      <c r="P6" s="5">
        <v>14</v>
      </c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  <c r="X6" s="5">
        <v>22</v>
      </c>
      <c r="Y6" s="5">
        <v>23</v>
      </c>
      <c r="Z6" s="5">
        <v>24</v>
      </c>
    </row>
    <row r="7" spans="1:26" s="40" customFormat="1" ht="18" customHeight="1">
      <c r="A7" s="526" t="s">
        <v>2</v>
      </c>
      <c r="B7" s="526" t="s">
        <v>722</v>
      </c>
      <c r="C7" s="526" t="s">
        <v>3</v>
      </c>
      <c r="D7" s="527" t="s">
        <v>4</v>
      </c>
      <c r="E7" s="527"/>
      <c r="F7" s="524" t="s">
        <v>839</v>
      </c>
      <c r="G7" s="525" t="s">
        <v>841</v>
      </c>
      <c r="H7" s="525" t="s">
        <v>840</v>
      </c>
      <c r="I7" s="519" t="s">
        <v>5</v>
      </c>
      <c r="J7" s="520" t="s">
        <v>6</v>
      </c>
      <c r="K7" s="519" t="s">
        <v>601</v>
      </c>
      <c r="L7" s="519" t="s">
        <v>559</v>
      </c>
      <c r="M7" s="521" t="s">
        <v>982</v>
      </c>
      <c r="N7" s="523" t="s">
        <v>976</v>
      </c>
      <c r="O7" s="519" t="s">
        <v>572</v>
      </c>
      <c r="P7" s="519" t="s">
        <v>920</v>
      </c>
      <c r="Q7" s="519" t="s">
        <v>832</v>
      </c>
      <c r="R7" s="528" t="s">
        <v>1025</v>
      </c>
      <c r="S7" s="531" t="s">
        <v>732</v>
      </c>
      <c r="T7" s="531"/>
      <c r="U7" s="531"/>
      <c r="V7" s="521" t="s">
        <v>1120</v>
      </c>
      <c r="W7" s="519" t="s">
        <v>10</v>
      </c>
      <c r="X7" s="530" t="s">
        <v>741</v>
      </c>
      <c r="Y7" s="530" t="s">
        <v>1020</v>
      </c>
      <c r="Z7" s="532" t="s">
        <v>719</v>
      </c>
    </row>
    <row r="8" spans="1:26" s="40" customFormat="1" ht="20.25" customHeight="1">
      <c r="A8" s="526"/>
      <c r="B8" s="526"/>
      <c r="C8" s="526"/>
      <c r="D8" s="352" t="s">
        <v>7</v>
      </c>
      <c r="E8" s="342" t="s">
        <v>8</v>
      </c>
      <c r="F8" s="524"/>
      <c r="G8" s="525"/>
      <c r="H8" s="525"/>
      <c r="I8" s="519"/>
      <c r="J8" s="520"/>
      <c r="K8" s="519"/>
      <c r="L8" s="519"/>
      <c r="M8" s="522"/>
      <c r="N8" s="523"/>
      <c r="O8" s="519"/>
      <c r="P8" s="519"/>
      <c r="Q8" s="519"/>
      <c r="R8" s="529"/>
      <c r="S8" s="504" t="s">
        <v>733</v>
      </c>
      <c r="T8" s="504" t="s">
        <v>734</v>
      </c>
      <c r="U8" s="504" t="s">
        <v>746</v>
      </c>
      <c r="V8" s="522"/>
      <c r="W8" s="519"/>
      <c r="X8" s="530"/>
      <c r="Y8" s="530"/>
      <c r="Z8" s="533"/>
    </row>
    <row r="9" spans="1:26" s="40" customFormat="1" ht="18" customHeight="1">
      <c r="A9" s="341"/>
      <c r="B9" s="341">
        <v>1</v>
      </c>
      <c r="C9" s="341">
        <v>2</v>
      </c>
      <c r="D9" s="341">
        <v>3</v>
      </c>
      <c r="E9" s="341">
        <v>4</v>
      </c>
      <c r="F9" s="505"/>
      <c r="G9" s="347"/>
      <c r="H9" s="347"/>
      <c r="I9" s="341">
        <v>5</v>
      </c>
      <c r="J9" s="352">
        <v>6</v>
      </c>
      <c r="K9" s="341">
        <v>7</v>
      </c>
      <c r="L9" s="341">
        <v>8</v>
      </c>
      <c r="M9" s="341"/>
      <c r="N9" s="353"/>
      <c r="O9" s="341">
        <v>9</v>
      </c>
      <c r="P9" s="341">
        <v>10</v>
      </c>
      <c r="Q9" s="341">
        <v>12</v>
      </c>
      <c r="R9" s="505"/>
      <c r="S9" s="505">
        <v>16</v>
      </c>
      <c r="T9" s="505">
        <v>17</v>
      </c>
      <c r="U9" s="505">
        <v>18</v>
      </c>
      <c r="V9" s="341"/>
      <c r="W9" s="341">
        <v>19</v>
      </c>
      <c r="X9" s="341">
        <v>20</v>
      </c>
      <c r="Y9" s="341">
        <v>21</v>
      </c>
      <c r="Z9" s="341">
        <v>22</v>
      </c>
    </row>
    <row r="10" spans="1:26" s="39" customFormat="1" ht="18" customHeight="1">
      <c r="A10" s="87">
        <v>1</v>
      </c>
      <c r="B10" s="88">
        <v>1</v>
      </c>
      <c r="C10" s="98" t="s">
        <v>544</v>
      </c>
      <c r="D10" s="83">
        <v>21570</v>
      </c>
      <c r="E10" s="90"/>
      <c r="F10" s="91"/>
      <c r="G10" s="91">
        <v>30195</v>
      </c>
      <c r="H10" s="91">
        <v>30317</v>
      </c>
      <c r="I10" s="92" t="s">
        <v>12</v>
      </c>
      <c r="J10" s="93" t="s">
        <v>973</v>
      </c>
      <c r="K10" s="94" t="s">
        <v>14</v>
      </c>
      <c r="L10" s="92"/>
      <c r="M10" s="92"/>
      <c r="N10" s="59"/>
      <c r="O10" s="106" t="s">
        <v>15</v>
      </c>
      <c r="P10" s="82" t="s">
        <v>1160</v>
      </c>
      <c r="Q10" s="92" t="s">
        <v>557</v>
      </c>
      <c r="R10" s="92"/>
      <c r="S10" s="100"/>
      <c r="T10" s="92"/>
      <c r="U10" s="101"/>
      <c r="V10" s="101"/>
      <c r="W10" s="92" t="s">
        <v>1169</v>
      </c>
      <c r="X10" s="168" t="s">
        <v>696</v>
      </c>
      <c r="Y10" s="97" t="s">
        <v>1124</v>
      </c>
      <c r="Z10" s="163"/>
    </row>
    <row r="11" spans="1:27" s="39" customFormat="1" ht="18" customHeight="1">
      <c r="A11" s="87">
        <v>2</v>
      </c>
      <c r="B11" s="88">
        <v>2</v>
      </c>
      <c r="C11" s="102" t="s">
        <v>423</v>
      </c>
      <c r="D11" s="85">
        <v>22143</v>
      </c>
      <c r="E11" s="90"/>
      <c r="F11" s="91">
        <v>30590</v>
      </c>
      <c r="G11" s="91" t="s">
        <v>844</v>
      </c>
      <c r="H11" s="91" t="s">
        <v>844</v>
      </c>
      <c r="I11" s="92" t="s">
        <v>12</v>
      </c>
      <c r="J11" s="93" t="s">
        <v>973</v>
      </c>
      <c r="K11" s="94" t="s">
        <v>14</v>
      </c>
      <c r="L11" s="92" t="s">
        <v>1000</v>
      </c>
      <c r="M11" s="92"/>
      <c r="N11" s="59"/>
      <c r="O11" s="92" t="s">
        <v>15</v>
      </c>
      <c r="P11" s="92" t="s">
        <v>930</v>
      </c>
      <c r="Q11" s="96" t="s">
        <v>558</v>
      </c>
      <c r="R11" s="96">
        <v>2007</v>
      </c>
      <c r="S11" s="92"/>
      <c r="T11" s="100"/>
      <c r="U11" s="101"/>
      <c r="V11" s="101"/>
      <c r="W11" s="92" t="s">
        <v>20</v>
      </c>
      <c r="X11" s="168" t="s">
        <v>700</v>
      </c>
      <c r="Y11" s="97" t="s">
        <v>1133</v>
      </c>
      <c r="Z11" s="163"/>
      <c r="AA11" s="40"/>
    </row>
    <row r="12" spans="1:27" s="39" customFormat="1" ht="18" customHeight="1">
      <c r="A12" s="87">
        <v>3</v>
      </c>
      <c r="B12" s="88">
        <v>3</v>
      </c>
      <c r="C12" s="118" t="s">
        <v>525</v>
      </c>
      <c r="D12" s="156">
        <v>22156</v>
      </c>
      <c r="E12" s="90"/>
      <c r="F12" s="91">
        <v>30225</v>
      </c>
      <c r="G12" s="91">
        <v>30195</v>
      </c>
      <c r="H12" s="91" t="s">
        <v>914</v>
      </c>
      <c r="I12" s="161" t="s">
        <v>12</v>
      </c>
      <c r="J12" s="93" t="s">
        <v>973</v>
      </c>
      <c r="K12" s="94" t="s">
        <v>14</v>
      </c>
      <c r="L12" s="92" t="s">
        <v>999</v>
      </c>
      <c r="M12" s="6" t="s">
        <v>983</v>
      </c>
      <c r="N12" s="59"/>
      <c r="O12" s="92" t="s">
        <v>15</v>
      </c>
      <c r="P12" s="92" t="s">
        <v>931</v>
      </c>
      <c r="Q12" s="96" t="s">
        <v>558</v>
      </c>
      <c r="R12" s="96">
        <v>2005</v>
      </c>
      <c r="S12" s="92"/>
      <c r="T12" s="100"/>
      <c r="U12" s="101"/>
      <c r="V12" s="101"/>
      <c r="W12" s="92" t="s">
        <v>155</v>
      </c>
      <c r="X12" s="168" t="s">
        <v>697</v>
      </c>
      <c r="Y12" s="97" t="s">
        <v>1135</v>
      </c>
      <c r="Z12" s="163"/>
      <c r="AA12" s="40"/>
    </row>
    <row r="13" spans="1:27" s="39" customFormat="1" ht="18" customHeight="1">
      <c r="A13" s="87">
        <v>4</v>
      </c>
      <c r="B13" s="88">
        <v>4</v>
      </c>
      <c r="C13" s="102" t="s">
        <v>989</v>
      </c>
      <c r="D13" s="85"/>
      <c r="E13" s="82">
        <v>23617</v>
      </c>
      <c r="F13" s="91">
        <v>32540</v>
      </c>
      <c r="G13" s="91" t="s">
        <v>873</v>
      </c>
      <c r="H13" s="91" t="s">
        <v>873</v>
      </c>
      <c r="I13" s="92" t="s">
        <v>12</v>
      </c>
      <c r="J13" s="93" t="s">
        <v>973</v>
      </c>
      <c r="K13" s="94" t="s">
        <v>14</v>
      </c>
      <c r="L13" s="92"/>
      <c r="M13" s="92"/>
      <c r="N13" s="59">
        <v>42037</v>
      </c>
      <c r="O13" s="92" t="s">
        <v>15</v>
      </c>
      <c r="P13" s="95" t="s">
        <v>930</v>
      </c>
      <c r="Q13" s="96" t="s">
        <v>558</v>
      </c>
      <c r="R13" s="92">
        <v>2017</v>
      </c>
      <c r="S13" s="92"/>
      <c r="T13" s="100"/>
      <c r="U13" s="101"/>
      <c r="V13" s="101"/>
      <c r="W13" s="92" t="s">
        <v>155</v>
      </c>
      <c r="X13" s="168" t="s">
        <v>697</v>
      </c>
      <c r="Y13" s="97" t="s">
        <v>1135</v>
      </c>
      <c r="Z13" s="163"/>
      <c r="AA13" s="40"/>
    </row>
    <row r="14" spans="1:27" s="39" customFormat="1" ht="18" customHeight="1">
      <c r="A14" s="87">
        <v>5</v>
      </c>
      <c r="B14" s="88">
        <v>5</v>
      </c>
      <c r="C14" s="98" t="s">
        <v>219</v>
      </c>
      <c r="D14" s="82"/>
      <c r="E14" s="82">
        <v>20260</v>
      </c>
      <c r="F14" s="91">
        <v>28976</v>
      </c>
      <c r="G14" s="91" t="s">
        <v>856</v>
      </c>
      <c r="H14" s="91" t="s">
        <v>856</v>
      </c>
      <c r="I14" s="108" t="s">
        <v>12</v>
      </c>
      <c r="J14" s="93" t="s">
        <v>973</v>
      </c>
      <c r="K14" s="94" t="s">
        <v>14</v>
      </c>
      <c r="L14" s="101"/>
      <c r="M14" s="101"/>
      <c r="N14" s="59"/>
      <c r="O14" s="92" t="s">
        <v>15</v>
      </c>
      <c r="P14" s="95" t="s">
        <v>930</v>
      </c>
      <c r="Q14" s="95" t="s">
        <v>557</v>
      </c>
      <c r="R14" s="103">
        <v>2012</v>
      </c>
      <c r="S14" s="92"/>
      <c r="T14" s="100"/>
      <c r="U14" s="101"/>
      <c r="V14" s="101"/>
      <c r="W14" s="92" t="s">
        <v>606</v>
      </c>
      <c r="X14" s="168" t="s">
        <v>697</v>
      </c>
      <c r="Y14" s="97" t="s">
        <v>1136</v>
      </c>
      <c r="Z14" s="163"/>
      <c r="AA14" s="40"/>
    </row>
    <row r="15" spans="1:26" s="40" customFormat="1" ht="18" customHeight="1">
      <c r="A15" s="87">
        <v>6</v>
      </c>
      <c r="B15" s="88">
        <v>6</v>
      </c>
      <c r="C15" s="98" t="s">
        <v>551</v>
      </c>
      <c r="D15" s="85">
        <v>21341</v>
      </c>
      <c r="E15" s="90"/>
      <c r="F15" s="91"/>
      <c r="G15" s="91"/>
      <c r="H15" s="91"/>
      <c r="I15" s="108" t="s">
        <v>12</v>
      </c>
      <c r="J15" s="93" t="s">
        <v>973</v>
      </c>
      <c r="K15" s="94" t="s">
        <v>14</v>
      </c>
      <c r="L15" s="6"/>
      <c r="M15" s="6"/>
      <c r="N15" s="59"/>
      <c r="O15" s="92" t="s">
        <v>15</v>
      </c>
      <c r="P15" s="92"/>
      <c r="Q15" s="95" t="s">
        <v>557</v>
      </c>
      <c r="R15" s="96"/>
      <c r="S15" s="92"/>
      <c r="T15" s="92"/>
      <c r="U15" s="92"/>
      <c r="V15" s="92"/>
      <c r="W15" s="92" t="s">
        <v>94</v>
      </c>
      <c r="X15" s="168" t="s">
        <v>698</v>
      </c>
      <c r="Y15" s="97"/>
      <c r="Z15" s="163"/>
    </row>
    <row r="16" spans="1:26" s="39" customFormat="1" ht="18" customHeight="1">
      <c r="A16" s="87">
        <v>7</v>
      </c>
      <c r="B16" s="88">
        <v>7</v>
      </c>
      <c r="C16" s="98" t="s">
        <v>284</v>
      </c>
      <c r="D16" s="82"/>
      <c r="E16" s="140">
        <v>23851</v>
      </c>
      <c r="F16" s="134">
        <v>32813</v>
      </c>
      <c r="G16" s="91">
        <v>32813</v>
      </c>
      <c r="H16" s="91">
        <v>32540</v>
      </c>
      <c r="I16" s="92" t="s">
        <v>12</v>
      </c>
      <c r="J16" s="93" t="s">
        <v>974</v>
      </c>
      <c r="K16" s="94" t="s">
        <v>14</v>
      </c>
      <c r="L16" s="92"/>
      <c r="M16" s="92"/>
      <c r="N16" s="59">
        <v>42037</v>
      </c>
      <c r="O16" s="92" t="s">
        <v>15</v>
      </c>
      <c r="P16" s="88" t="s">
        <v>930</v>
      </c>
      <c r="Q16" s="88" t="s">
        <v>16</v>
      </c>
      <c r="R16" s="92">
        <v>2012</v>
      </c>
      <c r="S16" s="92"/>
      <c r="T16" s="100"/>
      <c r="U16" s="101"/>
      <c r="V16" s="101"/>
      <c r="W16" s="92" t="s">
        <v>278</v>
      </c>
      <c r="X16" s="168" t="s">
        <v>698</v>
      </c>
      <c r="Y16" s="97" t="s">
        <v>729</v>
      </c>
      <c r="Z16" s="163"/>
    </row>
    <row r="17" spans="1:26" s="39" customFormat="1" ht="18" customHeight="1">
      <c r="A17" s="87">
        <v>8</v>
      </c>
      <c r="B17" s="88">
        <v>8</v>
      </c>
      <c r="C17" s="102" t="s">
        <v>213</v>
      </c>
      <c r="D17" s="85">
        <v>30582</v>
      </c>
      <c r="E17" s="90"/>
      <c r="F17" s="91">
        <v>39479</v>
      </c>
      <c r="G17" s="91">
        <v>39479</v>
      </c>
      <c r="H17" s="91" t="s">
        <v>869</v>
      </c>
      <c r="I17" s="92" t="s">
        <v>12</v>
      </c>
      <c r="J17" s="93" t="s">
        <v>975</v>
      </c>
      <c r="K17" s="94" t="s">
        <v>14</v>
      </c>
      <c r="L17" s="92"/>
      <c r="M17" s="92"/>
      <c r="N17" s="59"/>
      <c r="O17" s="92" t="s">
        <v>15</v>
      </c>
      <c r="P17" s="97" t="s">
        <v>737</v>
      </c>
      <c r="Q17" s="103" t="s">
        <v>16</v>
      </c>
      <c r="R17" s="103"/>
      <c r="S17" s="92" t="s">
        <v>737</v>
      </c>
      <c r="T17" s="97"/>
      <c r="U17" s="101" t="s">
        <v>761</v>
      </c>
      <c r="V17" s="101"/>
      <c r="W17" s="92" t="s">
        <v>606</v>
      </c>
      <c r="X17" s="168" t="s">
        <v>697</v>
      </c>
      <c r="Y17" s="97" t="s">
        <v>1110</v>
      </c>
      <c r="Z17" s="88" t="s">
        <v>969</v>
      </c>
    </row>
    <row r="18" spans="1:26" s="39" customFormat="1" ht="18" customHeight="1">
      <c r="A18" s="87">
        <v>9</v>
      </c>
      <c r="B18" s="88">
        <v>9</v>
      </c>
      <c r="C18" s="98" t="s">
        <v>21</v>
      </c>
      <c r="D18" s="85">
        <v>21675</v>
      </c>
      <c r="E18" s="90"/>
      <c r="F18" s="91">
        <v>31594</v>
      </c>
      <c r="G18" s="91">
        <v>31594</v>
      </c>
      <c r="H18" s="91">
        <v>31594</v>
      </c>
      <c r="I18" s="92" t="s">
        <v>12</v>
      </c>
      <c r="J18" s="93" t="s">
        <v>973</v>
      </c>
      <c r="K18" s="94" t="s">
        <v>14</v>
      </c>
      <c r="L18" s="92" t="s">
        <v>999</v>
      </c>
      <c r="M18" s="92" t="s">
        <v>984</v>
      </c>
      <c r="N18" s="59"/>
      <c r="O18" s="92" t="s">
        <v>15</v>
      </c>
      <c r="P18" s="95" t="s">
        <v>930</v>
      </c>
      <c r="Q18" s="96" t="s">
        <v>558</v>
      </c>
      <c r="R18" s="96">
        <v>2007</v>
      </c>
      <c r="S18" s="92"/>
      <c r="T18" s="92"/>
      <c r="U18" s="92"/>
      <c r="V18" s="92"/>
      <c r="W18" s="92" t="s">
        <v>155</v>
      </c>
      <c r="X18" s="168" t="s">
        <v>697</v>
      </c>
      <c r="Y18" s="97" t="s">
        <v>1135</v>
      </c>
      <c r="Z18" s="88"/>
    </row>
    <row r="19" spans="1:26" s="39" customFormat="1" ht="18" customHeight="1">
      <c r="A19" s="87">
        <v>10</v>
      </c>
      <c r="B19" s="88">
        <v>10</v>
      </c>
      <c r="C19" s="102" t="s">
        <v>418</v>
      </c>
      <c r="D19" s="85">
        <v>19428</v>
      </c>
      <c r="E19" s="117"/>
      <c r="F19" s="91">
        <v>28611</v>
      </c>
      <c r="G19" s="91">
        <v>28611</v>
      </c>
      <c r="H19" s="91" t="s">
        <v>862</v>
      </c>
      <c r="I19" s="103" t="s">
        <v>39</v>
      </c>
      <c r="J19" s="93" t="s">
        <v>973</v>
      </c>
      <c r="K19" s="94" t="s">
        <v>14</v>
      </c>
      <c r="L19" s="101"/>
      <c r="M19" s="101"/>
      <c r="N19" s="59"/>
      <c r="O19" s="92" t="s">
        <v>15</v>
      </c>
      <c r="P19" s="92" t="s">
        <v>941</v>
      </c>
      <c r="Q19" s="95" t="s">
        <v>557</v>
      </c>
      <c r="R19" s="103">
        <v>2009</v>
      </c>
      <c r="S19" s="92"/>
      <c r="T19" s="100"/>
      <c r="U19" s="101"/>
      <c r="V19" s="92" t="s">
        <v>20</v>
      </c>
      <c r="W19" s="168" t="s">
        <v>696</v>
      </c>
      <c r="X19" s="97" t="s">
        <v>678</v>
      </c>
      <c r="Y19" s="167" t="s">
        <v>602</v>
      </c>
      <c r="Z19" s="100"/>
    </row>
    <row r="20" spans="1:26" s="40" customFormat="1" ht="18" customHeight="1">
      <c r="A20" s="87">
        <v>11</v>
      </c>
      <c r="B20" s="88">
        <v>11</v>
      </c>
      <c r="C20" s="102" t="s">
        <v>996</v>
      </c>
      <c r="D20" s="85">
        <v>20682</v>
      </c>
      <c r="E20" s="90"/>
      <c r="F20" s="91">
        <v>29221</v>
      </c>
      <c r="G20" s="91">
        <v>29221</v>
      </c>
      <c r="H20" s="91">
        <v>29221</v>
      </c>
      <c r="I20" s="92" t="s">
        <v>12</v>
      </c>
      <c r="J20" s="93" t="s">
        <v>974</v>
      </c>
      <c r="K20" s="94" t="s">
        <v>14</v>
      </c>
      <c r="L20" s="6"/>
      <c r="M20" s="6"/>
      <c r="N20" s="59"/>
      <c r="O20" s="92" t="s">
        <v>15</v>
      </c>
      <c r="P20" s="92" t="s">
        <v>937</v>
      </c>
      <c r="Q20" s="95" t="s">
        <v>16</v>
      </c>
      <c r="R20" s="92">
        <v>1992</v>
      </c>
      <c r="S20" s="92"/>
      <c r="T20" s="100"/>
      <c r="U20" s="101"/>
      <c r="V20" s="92" t="s">
        <v>422</v>
      </c>
      <c r="W20" s="168" t="s">
        <v>700</v>
      </c>
      <c r="X20" s="97" t="s">
        <v>834</v>
      </c>
      <c r="Y20" s="163"/>
      <c r="Z20" s="232"/>
    </row>
    <row r="21" spans="1:26" s="39" customFormat="1" ht="18" customHeight="1">
      <c r="A21" s="87">
        <v>12</v>
      </c>
      <c r="B21" s="88">
        <v>12</v>
      </c>
      <c r="C21" s="102" t="s">
        <v>313</v>
      </c>
      <c r="D21" s="85"/>
      <c r="E21" s="82">
        <v>23163</v>
      </c>
      <c r="F21" s="91">
        <v>32843</v>
      </c>
      <c r="G21" s="91" t="s">
        <v>888</v>
      </c>
      <c r="H21" s="91" t="s">
        <v>888</v>
      </c>
      <c r="I21" s="103" t="s">
        <v>1026</v>
      </c>
      <c r="J21" s="93" t="s">
        <v>973</v>
      </c>
      <c r="K21" s="94" t="s">
        <v>14</v>
      </c>
      <c r="L21" s="92" t="s">
        <v>465</v>
      </c>
      <c r="M21" s="92"/>
      <c r="N21" s="59">
        <v>42653</v>
      </c>
      <c r="O21" s="92" t="s">
        <v>15</v>
      </c>
      <c r="P21" s="95" t="s">
        <v>930</v>
      </c>
      <c r="Q21" s="92" t="s">
        <v>558</v>
      </c>
      <c r="R21" s="103">
        <v>2016</v>
      </c>
      <c r="S21" s="92"/>
      <c r="T21" s="100"/>
      <c r="U21" s="101"/>
      <c r="V21" s="92" t="s">
        <v>17</v>
      </c>
      <c r="W21" s="168" t="s">
        <v>699</v>
      </c>
      <c r="X21" s="97" t="s">
        <v>681</v>
      </c>
      <c r="Y21" s="88"/>
      <c r="Z21" s="100"/>
    </row>
    <row r="22" spans="1:26" s="39" customFormat="1" ht="18" customHeight="1">
      <c r="A22" s="87">
        <v>13</v>
      </c>
      <c r="B22" s="88">
        <v>13</v>
      </c>
      <c r="C22" s="102" t="s">
        <v>88</v>
      </c>
      <c r="D22" s="85">
        <v>21378</v>
      </c>
      <c r="E22" s="90"/>
      <c r="F22" s="91">
        <v>29618</v>
      </c>
      <c r="G22" s="91">
        <v>29587</v>
      </c>
      <c r="H22" s="91">
        <v>29587</v>
      </c>
      <c r="I22" s="92" t="s">
        <v>12</v>
      </c>
      <c r="J22" s="93" t="s">
        <v>973</v>
      </c>
      <c r="K22" s="94" t="s">
        <v>14</v>
      </c>
      <c r="L22" s="92" t="s">
        <v>1001</v>
      </c>
      <c r="M22" s="92"/>
      <c r="N22" s="59">
        <v>42020</v>
      </c>
      <c r="O22" s="92" t="s">
        <v>15</v>
      </c>
      <c r="P22" s="95" t="s">
        <v>930</v>
      </c>
      <c r="Q22" s="96" t="s">
        <v>557</v>
      </c>
      <c r="R22" s="96">
        <v>2017</v>
      </c>
      <c r="S22" s="92"/>
      <c r="T22" s="100"/>
      <c r="U22" s="101"/>
      <c r="V22" s="92" t="s">
        <v>17</v>
      </c>
      <c r="W22" s="168" t="s">
        <v>699</v>
      </c>
      <c r="X22" s="97" t="s">
        <v>680</v>
      </c>
      <c r="Y22" s="88"/>
      <c r="Z22" s="100"/>
    </row>
    <row r="23" spans="1:26" s="39" customFormat="1" ht="18" customHeight="1">
      <c r="A23" s="87">
        <v>14</v>
      </c>
      <c r="B23" s="88">
        <v>14</v>
      </c>
      <c r="C23" s="118" t="s">
        <v>526</v>
      </c>
      <c r="D23" s="156">
        <v>22953</v>
      </c>
      <c r="E23" s="90"/>
      <c r="F23" s="91">
        <v>32599</v>
      </c>
      <c r="G23" s="91">
        <v>32613</v>
      </c>
      <c r="H23" s="91">
        <v>32613</v>
      </c>
      <c r="I23" s="161" t="s">
        <v>12</v>
      </c>
      <c r="J23" s="93" t="s">
        <v>974</v>
      </c>
      <c r="K23" s="94" t="s">
        <v>14</v>
      </c>
      <c r="L23" s="92" t="s">
        <v>1002</v>
      </c>
      <c r="M23" s="92"/>
      <c r="N23" s="59"/>
      <c r="O23" s="92" t="s">
        <v>15</v>
      </c>
      <c r="P23" s="108" t="s">
        <v>930</v>
      </c>
      <c r="Q23" s="161" t="s">
        <v>16</v>
      </c>
      <c r="R23" s="92">
        <v>2008</v>
      </c>
      <c r="S23" s="92"/>
      <c r="T23" s="100"/>
      <c r="U23" s="101"/>
      <c r="V23" s="101"/>
      <c r="W23" s="92" t="s">
        <v>17</v>
      </c>
      <c r="X23" s="168" t="s">
        <v>699</v>
      </c>
      <c r="Y23" s="97" t="s">
        <v>1139</v>
      </c>
      <c r="Z23" s="88"/>
    </row>
    <row r="24" spans="1:27" s="39" customFormat="1" ht="18" customHeight="1">
      <c r="A24" s="87">
        <v>15</v>
      </c>
      <c r="B24" s="88">
        <v>15</v>
      </c>
      <c r="C24" s="102" t="s">
        <v>312</v>
      </c>
      <c r="D24" s="82"/>
      <c r="E24" s="82">
        <v>23935</v>
      </c>
      <c r="F24" s="91">
        <v>34820</v>
      </c>
      <c r="G24" s="91">
        <v>34820</v>
      </c>
      <c r="H24" s="91">
        <v>35916</v>
      </c>
      <c r="I24" s="92" t="s">
        <v>12</v>
      </c>
      <c r="J24" s="93" t="s">
        <v>973</v>
      </c>
      <c r="K24" s="94" t="s">
        <v>14</v>
      </c>
      <c r="L24" s="92" t="s">
        <v>1000</v>
      </c>
      <c r="M24" s="92"/>
      <c r="N24" s="59"/>
      <c r="O24" s="92" t="s">
        <v>15</v>
      </c>
      <c r="P24" s="95" t="s">
        <v>930</v>
      </c>
      <c r="Q24" s="96" t="s">
        <v>558</v>
      </c>
      <c r="R24" s="92">
        <v>2017</v>
      </c>
      <c r="S24" s="92"/>
      <c r="T24" s="100"/>
      <c r="U24" s="101"/>
      <c r="V24" s="101"/>
      <c r="W24" s="92" t="s">
        <v>17</v>
      </c>
      <c r="X24" s="168" t="s">
        <v>699</v>
      </c>
      <c r="Y24" s="97" t="s">
        <v>1138</v>
      </c>
      <c r="Z24" s="163"/>
      <c r="AA24" s="40"/>
    </row>
    <row r="25" spans="1:27" s="39" customFormat="1" ht="18" customHeight="1">
      <c r="A25" s="87">
        <v>16</v>
      </c>
      <c r="B25" s="88">
        <v>16</v>
      </c>
      <c r="C25" s="102" t="s">
        <v>1290</v>
      </c>
      <c r="D25" s="85">
        <v>27539</v>
      </c>
      <c r="E25" s="82"/>
      <c r="F25" s="91"/>
      <c r="G25" s="91"/>
      <c r="H25" s="91"/>
      <c r="I25" s="92" t="s">
        <v>12</v>
      </c>
      <c r="J25" s="93" t="s">
        <v>973</v>
      </c>
      <c r="K25" s="94" t="s">
        <v>14</v>
      </c>
      <c r="L25" s="108"/>
      <c r="M25" s="108"/>
      <c r="N25" s="59"/>
      <c r="O25" s="92"/>
      <c r="P25" s="95"/>
      <c r="Q25" s="92" t="s">
        <v>558</v>
      </c>
      <c r="R25" s="92"/>
      <c r="S25" s="92"/>
      <c r="T25" s="100"/>
      <c r="U25" s="101"/>
      <c r="V25" s="101"/>
      <c r="W25" s="92" t="s">
        <v>1291</v>
      </c>
      <c r="X25" s="168" t="s">
        <v>697</v>
      </c>
      <c r="Y25" s="97"/>
      <c r="Z25" s="163"/>
      <c r="AA25" s="40"/>
    </row>
    <row r="26" spans="1:255" ht="15.75">
      <c r="A26" s="87">
        <v>17</v>
      </c>
      <c r="B26" s="88">
        <v>17</v>
      </c>
      <c r="C26" s="102" t="s">
        <v>233</v>
      </c>
      <c r="D26" s="85"/>
      <c r="E26" s="82">
        <v>23563</v>
      </c>
      <c r="F26" s="91">
        <v>39674</v>
      </c>
      <c r="G26" s="91">
        <v>31959</v>
      </c>
      <c r="H26" s="508"/>
      <c r="I26" s="92" t="s">
        <v>12</v>
      </c>
      <c r="J26" s="93" t="s">
        <v>973</v>
      </c>
      <c r="K26" s="94" t="s">
        <v>14</v>
      </c>
      <c r="L26" s="92" t="s">
        <v>567</v>
      </c>
      <c r="M26" s="59"/>
      <c r="N26" s="508"/>
      <c r="O26" s="92" t="s">
        <v>15</v>
      </c>
      <c r="P26" s="92" t="s">
        <v>930</v>
      </c>
      <c r="Q26" s="96" t="s">
        <v>558</v>
      </c>
      <c r="R26" s="96">
        <v>2014</v>
      </c>
      <c r="S26" s="92"/>
      <c r="T26" s="100"/>
      <c r="U26" s="101"/>
      <c r="V26" s="101"/>
      <c r="W26" s="92" t="s">
        <v>234</v>
      </c>
      <c r="X26" s="168" t="s">
        <v>701</v>
      </c>
      <c r="Y26" s="97" t="s">
        <v>1130</v>
      </c>
      <c r="Z26" s="100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</row>
  </sheetData>
  <sheetProtection/>
  <mergeCells count="25">
    <mergeCell ref="A1:C1"/>
    <mergeCell ref="A2:C2"/>
    <mergeCell ref="A7:A8"/>
    <mergeCell ref="B7:B8"/>
    <mergeCell ref="C7:C8"/>
    <mergeCell ref="D7:E7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Z7:Z8"/>
    <mergeCell ref="R7:R8"/>
    <mergeCell ref="S7:U7"/>
    <mergeCell ref="V7:V8"/>
    <mergeCell ref="W7:W8"/>
    <mergeCell ref="X7:X8"/>
    <mergeCell ref="Y7:Y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154"/>
  <sheetViews>
    <sheetView zoomScale="70" zoomScaleNormal="70" zoomScalePageLayoutView="0" workbookViewId="0" topLeftCell="A133">
      <selection activeCell="A154" sqref="A154:IV154"/>
    </sheetView>
  </sheetViews>
  <sheetFormatPr defaultColWidth="9.140625" defaultRowHeight="12.75"/>
  <cols>
    <col min="1" max="1" width="5.28125" style="0" customWidth="1"/>
    <col min="2" max="2" width="7.140625" style="0" customWidth="1"/>
    <col min="3" max="3" width="26.8515625" style="0" customWidth="1"/>
    <col min="4" max="4" width="15.421875" style="0" customWidth="1"/>
    <col min="5" max="5" width="14.421875" style="0" customWidth="1"/>
    <col min="6" max="6" width="0" style="0" hidden="1" customWidth="1"/>
    <col min="7" max="8" width="10.7109375" style="0" customWidth="1"/>
    <col min="9" max="9" width="6.7109375" style="0" bestFit="1" customWidth="1"/>
    <col min="10" max="10" width="11.57421875" style="0" bestFit="1" customWidth="1"/>
    <col min="11" max="11" width="8.140625" style="0" customWidth="1"/>
    <col min="12" max="12" width="18.8515625" style="0" bestFit="1" customWidth="1"/>
    <col min="13" max="13" width="13.00390625" style="0" customWidth="1"/>
    <col min="14" max="14" width="6.421875" style="0" bestFit="1" customWidth="1"/>
    <col min="15" max="15" width="17.8515625" style="0" customWidth="1"/>
    <col min="16" max="16" width="9.00390625" style="0" customWidth="1"/>
    <col min="17" max="17" width="7.57421875" style="0" customWidth="1"/>
    <col min="18" max="18" width="8.00390625" style="0" customWidth="1"/>
    <col min="19" max="19" width="24.8515625" style="0" customWidth="1"/>
    <col min="20" max="20" width="14.28125" style="0" customWidth="1"/>
    <col min="21" max="21" width="20.421875" style="0" customWidth="1"/>
    <col min="22" max="22" width="42.421875" style="0" customWidth="1"/>
    <col min="23" max="23" width="23.28125" style="0" customWidth="1"/>
    <col min="25" max="25" width="11.8515625" style="0" bestFit="1" customWidth="1"/>
  </cols>
  <sheetData>
    <row r="1" spans="1:52" s="4" customFormat="1" ht="18" customHeight="1">
      <c r="A1" s="534" t="s">
        <v>2</v>
      </c>
      <c r="B1" s="534" t="s">
        <v>722</v>
      </c>
      <c r="C1" s="534" t="s">
        <v>3</v>
      </c>
      <c r="D1" s="524" t="s">
        <v>4</v>
      </c>
      <c r="E1" s="524"/>
      <c r="F1" s="524" t="s">
        <v>839</v>
      </c>
      <c r="G1" s="535" t="s">
        <v>841</v>
      </c>
      <c r="H1" s="535" t="s">
        <v>840</v>
      </c>
      <c r="I1" s="531" t="s">
        <v>5</v>
      </c>
      <c r="J1" s="536" t="s">
        <v>6</v>
      </c>
      <c r="K1" s="531" t="s">
        <v>601</v>
      </c>
      <c r="L1" s="531" t="s">
        <v>559</v>
      </c>
      <c r="M1" s="528" t="s">
        <v>982</v>
      </c>
      <c r="N1" s="540" t="s">
        <v>976</v>
      </c>
      <c r="O1" s="531" t="s">
        <v>572</v>
      </c>
      <c r="P1" s="531" t="s">
        <v>920</v>
      </c>
      <c r="Q1" s="531" t="s">
        <v>832</v>
      </c>
      <c r="R1" s="528" t="s">
        <v>1025</v>
      </c>
      <c r="S1" s="531" t="s">
        <v>732</v>
      </c>
      <c r="T1" s="531"/>
      <c r="U1" s="531"/>
      <c r="V1" s="531" t="s">
        <v>10</v>
      </c>
      <c r="W1" s="537" t="s">
        <v>741</v>
      </c>
      <c r="X1" s="537" t="s">
        <v>1020</v>
      </c>
      <c r="Y1" s="538" t="s">
        <v>719</v>
      </c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</row>
    <row r="2" spans="1:52" s="4" customFormat="1" ht="20.25" customHeight="1">
      <c r="A2" s="534"/>
      <c r="B2" s="534"/>
      <c r="C2" s="534"/>
      <c r="D2" s="170" t="s">
        <v>7</v>
      </c>
      <c r="E2" s="248" t="s">
        <v>8</v>
      </c>
      <c r="F2" s="524"/>
      <c r="G2" s="535"/>
      <c r="H2" s="535"/>
      <c r="I2" s="531"/>
      <c r="J2" s="536"/>
      <c r="K2" s="531"/>
      <c r="L2" s="531"/>
      <c r="M2" s="529"/>
      <c r="N2" s="540"/>
      <c r="O2" s="531"/>
      <c r="P2" s="531"/>
      <c r="Q2" s="531"/>
      <c r="R2" s="529"/>
      <c r="S2" s="245" t="s">
        <v>733</v>
      </c>
      <c r="T2" s="245" t="s">
        <v>734</v>
      </c>
      <c r="U2" s="245" t="s">
        <v>746</v>
      </c>
      <c r="V2" s="531"/>
      <c r="W2" s="537"/>
      <c r="X2" s="537"/>
      <c r="Y2" s="539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</row>
    <row r="3" spans="1:25" s="40" customFormat="1" ht="18" customHeight="1">
      <c r="A3" s="246"/>
      <c r="B3" s="246">
        <v>1</v>
      </c>
      <c r="C3" s="246">
        <v>2</v>
      </c>
      <c r="D3" s="246">
        <v>3</v>
      </c>
      <c r="E3" s="246">
        <v>4</v>
      </c>
      <c r="F3" s="246"/>
      <c r="G3" s="247"/>
      <c r="H3" s="247"/>
      <c r="I3" s="246">
        <v>5</v>
      </c>
      <c r="J3" s="170">
        <v>6</v>
      </c>
      <c r="K3" s="246">
        <v>7</v>
      </c>
      <c r="L3" s="246">
        <v>8</v>
      </c>
      <c r="M3" s="246"/>
      <c r="N3" s="173"/>
      <c r="O3" s="246">
        <v>9</v>
      </c>
      <c r="P3" s="246">
        <v>10</v>
      </c>
      <c r="Q3" s="246">
        <v>12</v>
      </c>
      <c r="R3" s="246"/>
      <c r="S3" s="246">
        <v>16</v>
      </c>
      <c r="T3" s="246">
        <v>17</v>
      </c>
      <c r="U3" s="246">
        <v>18</v>
      </c>
      <c r="V3" s="246">
        <v>19</v>
      </c>
      <c r="W3" s="246">
        <v>20</v>
      </c>
      <c r="X3" s="246">
        <v>21</v>
      </c>
      <c r="Y3" s="246">
        <v>22</v>
      </c>
    </row>
    <row r="4" spans="1:23" s="39" customFormat="1" ht="18" customHeight="1">
      <c r="A4" s="58">
        <v>42309</v>
      </c>
      <c r="B4" s="11">
        <v>35</v>
      </c>
      <c r="C4" s="19" t="s">
        <v>371</v>
      </c>
      <c r="D4" s="14"/>
      <c r="E4" s="21" t="s">
        <v>228</v>
      </c>
      <c r="F4" s="29"/>
      <c r="G4" s="29">
        <v>40391</v>
      </c>
      <c r="H4" s="29"/>
      <c r="I4" s="15" t="s">
        <v>12</v>
      </c>
      <c r="J4" s="16">
        <v>1003</v>
      </c>
      <c r="K4" s="16"/>
      <c r="L4" s="15" t="s">
        <v>573</v>
      </c>
      <c r="M4" s="53"/>
      <c r="N4" s="22" t="s">
        <v>45</v>
      </c>
      <c r="O4" s="17"/>
      <c r="P4" s="15" t="s">
        <v>31</v>
      </c>
      <c r="Q4" s="15"/>
      <c r="R4" s="49"/>
      <c r="S4" s="50"/>
      <c r="T4" s="15"/>
      <c r="U4" s="48"/>
      <c r="V4" s="48"/>
      <c r="W4" s="37"/>
    </row>
    <row r="5" spans="1:23" s="40" customFormat="1" ht="18" customHeight="1">
      <c r="A5" s="1">
        <v>247</v>
      </c>
      <c r="B5" s="11">
        <v>5</v>
      </c>
      <c r="C5" s="19" t="s">
        <v>345</v>
      </c>
      <c r="D5" s="13">
        <v>20374</v>
      </c>
      <c r="E5" s="28"/>
      <c r="F5" s="29">
        <v>29129</v>
      </c>
      <c r="G5" s="29" t="s">
        <v>889</v>
      </c>
      <c r="H5" s="29" t="s">
        <v>889</v>
      </c>
      <c r="I5" s="15" t="s">
        <v>12</v>
      </c>
      <c r="J5" s="16">
        <v>15110</v>
      </c>
      <c r="K5" s="16" t="s">
        <v>14</v>
      </c>
      <c r="L5" s="15"/>
      <c r="M5" s="53"/>
      <c r="N5" s="15" t="s">
        <v>15</v>
      </c>
      <c r="O5" s="27"/>
      <c r="P5" s="15" t="s">
        <v>745</v>
      </c>
      <c r="Q5" s="15"/>
      <c r="R5" s="49"/>
      <c r="S5" s="50"/>
      <c r="T5" s="20" t="s">
        <v>20</v>
      </c>
      <c r="U5" s="48" t="s">
        <v>702</v>
      </c>
      <c r="V5" s="48" t="s">
        <v>690</v>
      </c>
      <c r="W5" s="52"/>
    </row>
    <row r="6" spans="1:23" s="39" customFormat="1" ht="18" customHeight="1">
      <c r="A6" s="1">
        <v>377</v>
      </c>
      <c r="B6" s="11">
        <v>28</v>
      </c>
      <c r="C6" s="19" t="s">
        <v>144</v>
      </c>
      <c r="D6" s="24"/>
      <c r="E6" s="13">
        <v>29016</v>
      </c>
      <c r="F6" s="29">
        <v>37487</v>
      </c>
      <c r="G6" s="29">
        <v>37487</v>
      </c>
      <c r="H6" s="29" t="s">
        <v>853</v>
      </c>
      <c r="I6" s="15" t="s">
        <v>12</v>
      </c>
      <c r="J6" s="16">
        <v>17170</v>
      </c>
      <c r="K6" s="16"/>
      <c r="L6" s="15"/>
      <c r="M6" s="53"/>
      <c r="N6" s="15" t="s">
        <v>15</v>
      </c>
      <c r="O6" s="27"/>
      <c r="P6" s="24" t="s">
        <v>31</v>
      </c>
      <c r="Q6" s="15"/>
      <c r="R6" s="49"/>
      <c r="S6" s="50"/>
      <c r="T6" s="15"/>
      <c r="U6" s="48"/>
      <c r="V6" s="48"/>
      <c r="W6" s="37" t="s">
        <v>568</v>
      </c>
    </row>
    <row r="7" spans="1:23" s="39" customFormat="1" ht="18" customHeight="1">
      <c r="A7" s="1">
        <v>19</v>
      </c>
      <c r="B7" s="11">
        <v>18</v>
      </c>
      <c r="C7" s="28" t="s">
        <v>59</v>
      </c>
      <c r="D7" s="29">
        <v>31439</v>
      </c>
      <c r="E7" s="14"/>
      <c r="F7" s="29">
        <v>40299</v>
      </c>
      <c r="G7" s="29">
        <v>40299</v>
      </c>
      <c r="H7" s="29"/>
      <c r="I7" s="14" t="s">
        <v>60</v>
      </c>
      <c r="J7" s="16">
        <v>1011</v>
      </c>
      <c r="K7" s="16"/>
      <c r="L7" s="15"/>
      <c r="M7" s="53"/>
      <c r="N7" s="22" t="s">
        <v>45</v>
      </c>
      <c r="O7" s="14"/>
      <c r="P7" s="14" t="s">
        <v>9</v>
      </c>
      <c r="Q7" s="15"/>
      <c r="R7" s="14"/>
      <c r="S7" s="14"/>
      <c r="T7" s="15"/>
      <c r="U7" s="48"/>
      <c r="V7" s="48"/>
      <c r="W7" s="37" t="s">
        <v>929</v>
      </c>
    </row>
    <row r="8" spans="1:23" s="39" customFormat="1" ht="18" customHeight="1">
      <c r="A8" s="1">
        <v>418</v>
      </c>
      <c r="B8" s="11">
        <v>13</v>
      </c>
      <c r="C8" s="12" t="s">
        <v>57</v>
      </c>
      <c r="D8" s="13">
        <v>28143</v>
      </c>
      <c r="E8" s="28"/>
      <c r="F8" s="29">
        <v>38718</v>
      </c>
      <c r="G8" s="29">
        <v>38718</v>
      </c>
      <c r="H8" s="29"/>
      <c r="I8" s="15" t="s">
        <v>12</v>
      </c>
      <c r="J8" s="16">
        <v>1011</v>
      </c>
      <c r="K8" s="16"/>
      <c r="L8" s="15"/>
      <c r="M8" s="53"/>
      <c r="N8" s="22" t="s">
        <v>45</v>
      </c>
      <c r="O8" s="11"/>
      <c r="P8" s="18" t="s">
        <v>31</v>
      </c>
      <c r="Q8" s="15"/>
      <c r="R8" s="49"/>
      <c r="S8" s="50"/>
      <c r="T8" s="15"/>
      <c r="U8" s="48"/>
      <c r="V8" s="48"/>
      <c r="W8" s="37" t="s">
        <v>929</v>
      </c>
    </row>
    <row r="9" spans="1:23" s="39" customFormat="1" ht="18" customHeight="1">
      <c r="A9" s="1">
        <v>418</v>
      </c>
      <c r="B9" s="11">
        <v>11</v>
      </c>
      <c r="C9" s="12" t="s">
        <v>54</v>
      </c>
      <c r="D9" s="13">
        <v>30375</v>
      </c>
      <c r="E9" s="14"/>
      <c r="F9" s="29"/>
      <c r="G9" s="29">
        <v>38869</v>
      </c>
      <c r="H9" s="29"/>
      <c r="I9" s="15" t="s">
        <v>12</v>
      </c>
      <c r="J9" s="16">
        <v>1011</v>
      </c>
      <c r="K9" s="16"/>
      <c r="L9" s="15"/>
      <c r="M9" s="53"/>
      <c r="N9" s="22" t="s">
        <v>45</v>
      </c>
      <c r="O9" s="11"/>
      <c r="P9" s="14" t="s">
        <v>31</v>
      </c>
      <c r="Q9" s="15"/>
      <c r="R9" s="49"/>
      <c r="S9" s="50"/>
      <c r="T9" s="15"/>
      <c r="U9" s="48"/>
      <c r="V9" s="48"/>
      <c r="W9" s="37" t="s">
        <v>929</v>
      </c>
    </row>
    <row r="10" spans="1:23" s="39" customFormat="1" ht="18" customHeight="1">
      <c r="A10" s="1">
        <v>317</v>
      </c>
      <c r="B10" s="11">
        <v>7</v>
      </c>
      <c r="C10" s="30" t="s">
        <v>582</v>
      </c>
      <c r="D10" s="11">
        <v>1975</v>
      </c>
      <c r="E10" s="25"/>
      <c r="F10" s="29" t="e">
        <v>#N/A</v>
      </c>
      <c r="G10" s="32" t="s">
        <v>842</v>
      </c>
      <c r="H10" s="29">
        <v>37773</v>
      </c>
      <c r="I10" s="11" t="s">
        <v>12</v>
      </c>
      <c r="J10" s="16">
        <v>1003</v>
      </c>
      <c r="K10" s="16"/>
      <c r="L10" s="15"/>
      <c r="M10" s="53"/>
      <c r="N10" s="22" t="s">
        <v>15</v>
      </c>
      <c r="O10" s="23"/>
      <c r="P10" s="11" t="s">
        <v>745</v>
      </c>
      <c r="Q10" s="15"/>
      <c r="R10" s="49"/>
      <c r="S10" s="50"/>
      <c r="T10" s="15"/>
      <c r="U10" s="48"/>
      <c r="V10" s="48"/>
      <c r="W10" s="37"/>
    </row>
    <row r="11" spans="1:23" s="39" customFormat="1" ht="18" customHeight="1">
      <c r="A11" s="1">
        <v>386</v>
      </c>
      <c r="B11" s="11">
        <v>23</v>
      </c>
      <c r="C11" s="12" t="s">
        <v>499</v>
      </c>
      <c r="D11" s="18"/>
      <c r="E11" s="21">
        <v>32159</v>
      </c>
      <c r="F11" s="29">
        <v>41000</v>
      </c>
      <c r="G11" s="29">
        <v>41000</v>
      </c>
      <c r="H11" s="29"/>
      <c r="I11" s="15" t="s">
        <v>12</v>
      </c>
      <c r="J11" s="16">
        <v>1003</v>
      </c>
      <c r="K11" s="16"/>
      <c r="L11" s="15"/>
      <c r="M11" s="53"/>
      <c r="N11" s="22" t="s">
        <v>45</v>
      </c>
      <c r="O11" s="17"/>
      <c r="P11" s="15" t="s">
        <v>31</v>
      </c>
      <c r="Q11" s="15"/>
      <c r="R11" s="49"/>
      <c r="S11" s="50"/>
      <c r="T11" s="15"/>
      <c r="U11" s="48"/>
      <c r="V11" s="48"/>
      <c r="W11" s="37"/>
    </row>
    <row r="12" spans="1:23" s="39" customFormat="1" ht="18" customHeight="1">
      <c r="A12" s="1">
        <v>96</v>
      </c>
      <c r="B12" s="11">
        <v>16</v>
      </c>
      <c r="C12" s="12" t="s">
        <v>603</v>
      </c>
      <c r="D12" s="15"/>
      <c r="E12" s="13">
        <v>32732</v>
      </c>
      <c r="F12" s="29">
        <v>41030</v>
      </c>
      <c r="G12" s="29">
        <v>41030</v>
      </c>
      <c r="H12" s="29"/>
      <c r="I12" s="15" t="s">
        <v>12</v>
      </c>
      <c r="J12" s="16">
        <v>1007</v>
      </c>
      <c r="K12" s="16"/>
      <c r="L12" s="15"/>
      <c r="M12" s="53"/>
      <c r="N12" s="22" t="s">
        <v>45</v>
      </c>
      <c r="O12" s="31"/>
      <c r="P12" s="18" t="s">
        <v>31</v>
      </c>
      <c r="Q12" s="15"/>
      <c r="R12" s="49"/>
      <c r="S12" s="50"/>
      <c r="T12" s="15"/>
      <c r="U12" s="48"/>
      <c r="V12" s="48"/>
      <c r="W12" s="37" t="s">
        <v>928</v>
      </c>
    </row>
    <row r="13" spans="1:23" s="39" customFormat="1" ht="18" customHeight="1">
      <c r="A13" s="1">
        <v>418</v>
      </c>
      <c r="B13" s="11">
        <v>21</v>
      </c>
      <c r="C13" s="28" t="s">
        <v>541</v>
      </c>
      <c r="D13" s="14"/>
      <c r="E13" s="29">
        <v>32237</v>
      </c>
      <c r="F13" s="29"/>
      <c r="G13" s="29">
        <v>41487</v>
      </c>
      <c r="H13" s="29"/>
      <c r="I13" s="34" t="s">
        <v>12</v>
      </c>
      <c r="J13" s="64">
        <v>13095</v>
      </c>
      <c r="K13" s="16"/>
      <c r="L13" s="15"/>
      <c r="M13" s="53"/>
      <c r="N13" s="22" t="s">
        <v>45</v>
      </c>
      <c r="O13" s="28"/>
      <c r="P13" s="34" t="s">
        <v>31</v>
      </c>
      <c r="Q13" s="15"/>
      <c r="R13" s="49"/>
      <c r="S13" s="50"/>
      <c r="T13" s="15"/>
      <c r="U13" s="48"/>
      <c r="V13" s="48"/>
      <c r="W13" s="37"/>
    </row>
    <row r="14" spans="1:23" s="39" customFormat="1" ht="18" customHeight="1">
      <c r="A14" s="1">
        <v>394</v>
      </c>
      <c r="B14" s="11">
        <v>11</v>
      </c>
      <c r="C14" s="28" t="s">
        <v>524</v>
      </c>
      <c r="D14" s="21">
        <v>32778</v>
      </c>
      <c r="E14" s="14"/>
      <c r="F14" s="29">
        <v>40969</v>
      </c>
      <c r="G14" s="29">
        <v>40969</v>
      </c>
      <c r="H14" s="29"/>
      <c r="I14" s="15" t="s">
        <v>12</v>
      </c>
      <c r="J14" s="64">
        <v>1003</v>
      </c>
      <c r="K14" s="16"/>
      <c r="L14" s="15"/>
      <c r="M14" s="53"/>
      <c r="N14" s="22" t="s">
        <v>45</v>
      </c>
      <c r="O14" s="14"/>
      <c r="P14" s="14" t="s">
        <v>31</v>
      </c>
      <c r="Q14" s="15"/>
      <c r="R14" s="49"/>
      <c r="S14" s="50"/>
      <c r="T14" s="15"/>
      <c r="U14" s="48"/>
      <c r="V14" s="48"/>
      <c r="W14" s="37" t="s">
        <v>946</v>
      </c>
    </row>
    <row r="15" spans="1:23" s="39" customFormat="1" ht="18" customHeight="1">
      <c r="A15" s="1">
        <v>357</v>
      </c>
      <c r="B15" s="11">
        <v>2</v>
      </c>
      <c r="C15" s="19" t="s">
        <v>463</v>
      </c>
      <c r="D15" s="11"/>
      <c r="E15" s="25">
        <v>27844</v>
      </c>
      <c r="F15" s="29">
        <v>38353</v>
      </c>
      <c r="G15" s="29">
        <v>38353</v>
      </c>
      <c r="H15" s="29">
        <v>40179</v>
      </c>
      <c r="I15" s="15" t="s">
        <v>12</v>
      </c>
      <c r="J15" s="64">
        <v>15113</v>
      </c>
      <c r="K15" s="16" t="s">
        <v>14</v>
      </c>
      <c r="L15" s="15" t="s">
        <v>460</v>
      </c>
      <c r="M15" s="53" t="s">
        <v>748</v>
      </c>
      <c r="N15" s="15" t="s">
        <v>15</v>
      </c>
      <c r="O15" s="60" t="s">
        <v>942</v>
      </c>
      <c r="P15" s="17" t="s">
        <v>16</v>
      </c>
      <c r="Q15" s="15"/>
      <c r="R15" s="49"/>
      <c r="S15" s="50"/>
      <c r="T15" s="15" t="s">
        <v>663</v>
      </c>
      <c r="U15" s="48" t="s">
        <v>703</v>
      </c>
      <c r="V15" s="48" t="s">
        <v>694</v>
      </c>
      <c r="W15" s="37" t="s">
        <v>947</v>
      </c>
    </row>
    <row r="16" spans="1:23" s="39" customFormat="1" ht="18" customHeight="1">
      <c r="A16" s="1">
        <v>122</v>
      </c>
      <c r="B16" s="11">
        <v>17</v>
      </c>
      <c r="C16" s="19" t="s">
        <v>203</v>
      </c>
      <c r="D16" s="13"/>
      <c r="E16" s="25">
        <v>30301</v>
      </c>
      <c r="F16" s="29">
        <v>38524</v>
      </c>
      <c r="G16" s="29">
        <v>38524</v>
      </c>
      <c r="H16" s="29" t="s">
        <v>869</v>
      </c>
      <c r="I16" s="15" t="s">
        <v>12</v>
      </c>
      <c r="J16" s="64">
        <v>15111</v>
      </c>
      <c r="K16" s="16" t="s">
        <v>14</v>
      </c>
      <c r="L16" s="15" t="s">
        <v>599</v>
      </c>
      <c r="M16" s="53">
        <v>42103</v>
      </c>
      <c r="N16" s="15" t="s">
        <v>15</v>
      </c>
      <c r="O16" s="60" t="s">
        <v>935</v>
      </c>
      <c r="P16" s="17" t="s">
        <v>16</v>
      </c>
      <c r="Q16" s="15"/>
      <c r="R16" s="49"/>
      <c r="S16" s="50"/>
      <c r="T16" s="15" t="s">
        <v>611</v>
      </c>
      <c r="U16" s="48" t="s">
        <v>697</v>
      </c>
      <c r="V16" s="48" t="s">
        <v>686</v>
      </c>
      <c r="W16" s="37"/>
    </row>
    <row r="17" spans="1:23" s="39" customFormat="1" ht="18" customHeight="1">
      <c r="A17" s="1">
        <v>198</v>
      </c>
      <c r="B17" s="11">
        <v>9</v>
      </c>
      <c r="C17" s="12" t="s">
        <v>280</v>
      </c>
      <c r="D17" s="57">
        <v>20590</v>
      </c>
      <c r="E17" s="14"/>
      <c r="F17" s="29">
        <v>30498</v>
      </c>
      <c r="G17" s="29">
        <v>30498</v>
      </c>
      <c r="H17" s="29" t="s">
        <v>863</v>
      </c>
      <c r="I17" s="18" t="s">
        <v>281</v>
      </c>
      <c r="J17" s="64">
        <v>15110</v>
      </c>
      <c r="K17" s="16" t="s">
        <v>14</v>
      </c>
      <c r="L17" s="15" t="s">
        <v>191</v>
      </c>
      <c r="M17" s="53" t="s">
        <v>750</v>
      </c>
      <c r="N17" s="15" t="s">
        <v>15</v>
      </c>
      <c r="O17" s="23"/>
      <c r="P17" s="15" t="s">
        <v>745</v>
      </c>
      <c r="Q17" s="15"/>
      <c r="R17" s="49"/>
      <c r="S17" s="50"/>
      <c r="T17" s="15" t="s">
        <v>94</v>
      </c>
      <c r="U17" s="48" t="s">
        <v>698</v>
      </c>
      <c r="V17" s="48" t="s">
        <v>728</v>
      </c>
      <c r="W17" s="38"/>
    </row>
    <row r="18" spans="1:23" s="39" customFormat="1" ht="18" customHeight="1">
      <c r="A18" s="1">
        <v>117</v>
      </c>
      <c r="B18" s="11">
        <v>8</v>
      </c>
      <c r="C18" s="19" t="s">
        <v>190</v>
      </c>
      <c r="D18" s="13"/>
      <c r="E18" s="25">
        <v>22046</v>
      </c>
      <c r="F18" s="29">
        <v>30317</v>
      </c>
      <c r="G18" s="29">
        <v>30317</v>
      </c>
      <c r="H18" s="29" t="s">
        <v>874</v>
      </c>
      <c r="I18" s="15" t="s">
        <v>12</v>
      </c>
      <c r="J18" s="64">
        <v>15110</v>
      </c>
      <c r="K18" s="16" t="s">
        <v>14</v>
      </c>
      <c r="L18" s="49"/>
      <c r="M18" s="53"/>
      <c r="N18" s="15" t="s">
        <v>15</v>
      </c>
      <c r="O18" s="17" t="s">
        <v>930</v>
      </c>
      <c r="P18" s="15" t="s">
        <v>16</v>
      </c>
      <c r="Q18" s="15"/>
      <c r="R18" s="49"/>
      <c r="S18" s="50"/>
      <c r="T18" s="15" t="s">
        <v>155</v>
      </c>
      <c r="U18" s="48" t="s">
        <v>697</v>
      </c>
      <c r="V18" s="48" t="s">
        <v>686</v>
      </c>
      <c r="W18" s="37"/>
    </row>
    <row r="19" spans="1:23" s="39" customFormat="1" ht="18" customHeight="1">
      <c r="A19" s="1">
        <v>122</v>
      </c>
      <c r="B19" s="11">
        <v>15</v>
      </c>
      <c r="C19" s="19" t="s">
        <v>221</v>
      </c>
      <c r="D19" s="13">
        <v>19860</v>
      </c>
      <c r="E19" s="14"/>
      <c r="F19" s="29">
        <v>37956</v>
      </c>
      <c r="G19" s="29">
        <v>37956</v>
      </c>
      <c r="H19" s="29"/>
      <c r="I19" s="15" t="s">
        <v>12</v>
      </c>
      <c r="J19" s="64">
        <v>15111</v>
      </c>
      <c r="K19" s="16" t="s">
        <v>14</v>
      </c>
      <c r="L19" s="50"/>
      <c r="M19" s="53"/>
      <c r="N19" s="22" t="s">
        <v>45</v>
      </c>
      <c r="O19" s="17" t="s">
        <v>930</v>
      </c>
      <c r="P19" s="15" t="s">
        <v>16</v>
      </c>
      <c r="Q19" s="15"/>
      <c r="R19" s="49"/>
      <c r="S19" s="50"/>
      <c r="T19" s="15" t="s">
        <v>606</v>
      </c>
      <c r="U19" s="48" t="s">
        <v>697</v>
      </c>
      <c r="V19" s="48" t="s">
        <v>686</v>
      </c>
      <c r="W19" s="51" t="s">
        <v>959</v>
      </c>
    </row>
    <row r="20" spans="1:23" s="39" customFormat="1" ht="18" customHeight="1">
      <c r="A20" s="1">
        <v>78</v>
      </c>
      <c r="B20" s="11">
        <v>3</v>
      </c>
      <c r="C20" s="19" t="s">
        <v>157</v>
      </c>
      <c r="D20" s="57">
        <v>20616</v>
      </c>
      <c r="E20" s="14"/>
      <c r="F20" s="29">
        <v>31229</v>
      </c>
      <c r="G20" s="29">
        <v>31229</v>
      </c>
      <c r="H20" s="29" t="s">
        <v>861</v>
      </c>
      <c r="I20" s="15" t="s">
        <v>12</v>
      </c>
      <c r="J20" s="64">
        <v>15110</v>
      </c>
      <c r="K20" s="16" t="s">
        <v>14</v>
      </c>
      <c r="L20" s="15" t="s">
        <v>25</v>
      </c>
      <c r="M20" s="53" t="s">
        <v>748</v>
      </c>
      <c r="N20" s="15" t="s">
        <v>15</v>
      </c>
      <c r="O20" s="27"/>
      <c r="P20" s="15" t="s">
        <v>745</v>
      </c>
      <c r="Q20" s="15"/>
      <c r="R20" s="49"/>
      <c r="S20" s="50"/>
      <c r="T20" s="20" t="s">
        <v>607</v>
      </c>
      <c r="U20" s="48" t="s">
        <v>700</v>
      </c>
      <c r="V20" s="48" t="s">
        <v>683</v>
      </c>
      <c r="W20" s="38"/>
    </row>
    <row r="21" spans="1:23" s="39" customFormat="1" ht="18" customHeight="1">
      <c r="A21" s="1">
        <v>176</v>
      </c>
      <c r="B21" s="11">
        <v>32</v>
      </c>
      <c r="C21" s="33" t="s">
        <v>267</v>
      </c>
      <c r="D21" s="13"/>
      <c r="E21" s="13">
        <v>32424</v>
      </c>
      <c r="F21" s="29">
        <v>40817</v>
      </c>
      <c r="G21" s="29">
        <v>40817</v>
      </c>
      <c r="H21" s="29"/>
      <c r="I21" s="15" t="s">
        <v>12</v>
      </c>
      <c r="J21" s="64">
        <v>15111</v>
      </c>
      <c r="K21" s="16" t="s">
        <v>14</v>
      </c>
      <c r="L21" s="15"/>
      <c r="M21" s="53"/>
      <c r="N21" s="22" t="s">
        <v>45</v>
      </c>
      <c r="O21" s="48"/>
      <c r="P21" s="15" t="s">
        <v>745</v>
      </c>
      <c r="Q21" s="15"/>
      <c r="R21" s="49"/>
      <c r="S21" s="50"/>
      <c r="T21" s="15" t="s">
        <v>627</v>
      </c>
      <c r="U21" s="48" t="s">
        <v>701</v>
      </c>
      <c r="V21" s="48" t="s">
        <v>687</v>
      </c>
      <c r="W21" s="37" t="s">
        <v>960</v>
      </c>
    </row>
    <row r="22" spans="1:23" s="39" customFormat="1" ht="18" customHeight="1">
      <c r="A22" s="1">
        <v>386</v>
      </c>
      <c r="B22" s="11">
        <v>27</v>
      </c>
      <c r="C22" s="12" t="s">
        <v>836</v>
      </c>
      <c r="D22" s="25"/>
      <c r="E22" s="21">
        <v>33259</v>
      </c>
      <c r="F22" s="29">
        <v>42278</v>
      </c>
      <c r="G22" s="29">
        <v>42278</v>
      </c>
      <c r="H22" s="29"/>
      <c r="I22" s="15" t="s">
        <v>12</v>
      </c>
      <c r="J22" s="64">
        <v>1003</v>
      </c>
      <c r="K22" s="16"/>
      <c r="L22" s="15"/>
      <c r="M22" s="53"/>
      <c r="N22" s="22" t="s">
        <v>45</v>
      </c>
      <c r="O22" s="26"/>
      <c r="P22" s="11" t="s">
        <v>31</v>
      </c>
      <c r="Q22" s="15"/>
      <c r="R22" s="15"/>
      <c r="S22" s="50"/>
      <c r="T22" s="15"/>
      <c r="U22" s="48"/>
      <c r="V22" s="48"/>
      <c r="W22" s="37" t="s">
        <v>960</v>
      </c>
    </row>
    <row r="23" spans="1:23" s="39" customFormat="1" ht="18" customHeight="1">
      <c r="A23" s="1">
        <v>381</v>
      </c>
      <c r="B23" s="11">
        <v>30</v>
      </c>
      <c r="C23" s="12" t="s">
        <v>146</v>
      </c>
      <c r="D23" s="11"/>
      <c r="E23" s="25">
        <v>22929</v>
      </c>
      <c r="F23" s="29" t="e">
        <v>#N/A</v>
      </c>
      <c r="G23" s="29" t="s">
        <v>861</v>
      </c>
      <c r="H23" s="29" t="s">
        <v>861</v>
      </c>
      <c r="I23" s="15" t="s">
        <v>12</v>
      </c>
      <c r="J23" s="64">
        <v>1007</v>
      </c>
      <c r="K23" s="16"/>
      <c r="L23" s="15"/>
      <c r="M23" s="53"/>
      <c r="N23" s="15" t="s">
        <v>15</v>
      </c>
      <c r="O23" s="17"/>
      <c r="P23" s="15" t="s">
        <v>43</v>
      </c>
      <c r="Q23" s="15"/>
      <c r="R23" s="15"/>
      <c r="S23" s="15"/>
      <c r="T23" s="15"/>
      <c r="U23" s="48"/>
      <c r="V23" s="48"/>
      <c r="W23" s="37" t="s">
        <v>961</v>
      </c>
    </row>
    <row r="24" spans="1:23" s="39" customFormat="1" ht="18" customHeight="1">
      <c r="A24" s="1">
        <v>386</v>
      </c>
      <c r="B24" s="11">
        <v>25</v>
      </c>
      <c r="C24" s="12" t="s">
        <v>838</v>
      </c>
      <c r="D24" s="25">
        <v>33421</v>
      </c>
      <c r="E24" s="21"/>
      <c r="F24" s="29">
        <v>42278</v>
      </c>
      <c r="G24" s="29">
        <v>42278</v>
      </c>
      <c r="H24" s="29"/>
      <c r="I24" s="15" t="s">
        <v>12</v>
      </c>
      <c r="J24" s="64">
        <v>1003</v>
      </c>
      <c r="K24" s="16"/>
      <c r="L24" s="15"/>
      <c r="M24" s="53"/>
      <c r="N24" s="22" t="s">
        <v>45</v>
      </c>
      <c r="O24" s="26"/>
      <c r="P24" s="11" t="s">
        <v>31</v>
      </c>
      <c r="Q24" s="15"/>
      <c r="R24" s="15"/>
      <c r="S24" s="50"/>
      <c r="T24" s="15"/>
      <c r="U24" s="48"/>
      <c r="V24" s="48"/>
      <c r="W24" s="37" t="s">
        <v>964</v>
      </c>
    </row>
    <row r="25" spans="1:23" s="39" customFormat="1" ht="18" customHeight="1">
      <c r="A25" s="1">
        <v>39</v>
      </c>
      <c r="B25" s="11">
        <v>4</v>
      </c>
      <c r="C25" s="12" t="s">
        <v>340</v>
      </c>
      <c r="D25" s="13">
        <v>31398</v>
      </c>
      <c r="E25" s="14"/>
      <c r="F25" s="29">
        <v>40330</v>
      </c>
      <c r="G25" s="29">
        <v>40330</v>
      </c>
      <c r="H25" s="29"/>
      <c r="I25" s="24" t="s">
        <v>39</v>
      </c>
      <c r="J25" s="64">
        <v>1003</v>
      </c>
      <c r="K25" s="16"/>
      <c r="L25" s="15"/>
      <c r="M25" s="53"/>
      <c r="N25" s="22" t="s">
        <v>45</v>
      </c>
      <c r="O25" s="17"/>
      <c r="P25" s="11" t="s">
        <v>745</v>
      </c>
      <c r="Q25" s="15"/>
      <c r="R25" s="49"/>
      <c r="S25" s="50"/>
      <c r="T25" s="20" t="s">
        <v>20</v>
      </c>
      <c r="U25" s="48"/>
      <c r="V25" s="48"/>
      <c r="W25" s="37" t="s">
        <v>970</v>
      </c>
    </row>
    <row r="26" spans="1:24" s="39" customFormat="1" ht="18" customHeight="1">
      <c r="A26" s="87">
        <v>55</v>
      </c>
      <c r="B26" s="88">
        <v>23</v>
      </c>
      <c r="C26" s="116" t="s">
        <v>97</v>
      </c>
      <c r="D26" s="82">
        <v>21990</v>
      </c>
      <c r="E26" s="117"/>
      <c r="F26" s="91">
        <v>28915</v>
      </c>
      <c r="G26" s="91">
        <v>28915</v>
      </c>
      <c r="H26" s="91">
        <v>28915</v>
      </c>
      <c r="I26" s="92" t="s">
        <v>12</v>
      </c>
      <c r="J26" s="93">
        <v>1010</v>
      </c>
      <c r="K26" s="94"/>
      <c r="L26" s="92"/>
      <c r="M26" s="92"/>
      <c r="N26" s="59"/>
      <c r="O26" s="92" t="s">
        <v>15</v>
      </c>
      <c r="P26" s="107"/>
      <c r="Q26" s="88" t="s">
        <v>43</v>
      </c>
      <c r="R26" s="92"/>
      <c r="S26" s="88"/>
      <c r="T26" s="88"/>
      <c r="U26" s="92"/>
      <c r="V26" s="168"/>
      <c r="W26" s="97"/>
      <c r="X26" s="147"/>
    </row>
    <row r="27" spans="1:24" s="39" customFormat="1" ht="18" customHeight="1">
      <c r="A27" s="87">
        <v>418</v>
      </c>
      <c r="B27" s="88">
        <v>26</v>
      </c>
      <c r="C27" s="98" t="s">
        <v>36</v>
      </c>
      <c r="D27" s="85">
        <v>21813</v>
      </c>
      <c r="E27" s="90"/>
      <c r="F27" s="91" t="e">
        <v>#N/A</v>
      </c>
      <c r="G27" s="91" t="s">
        <v>910</v>
      </c>
      <c r="H27" s="91" t="s">
        <v>910</v>
      </c>
      <c r="I27" s="92" t="s">
        <v>12</v>
      </c>
      <c r="J27" s="93">
        <v>1007</v>
      </c>
      <c r="K27" s="94"/>
      <c r="L27" s="92"/>
      <c r="M27" s="92"/>
      <c r="N27" s="59"/>
      <c r="O27" s="92" t="s">
        <v>15</v>
      </c>
      <c r="P27" s="95"/>
      <c r="Q27" s="92" t="s">
        <v>34</v>
      </c>
      <c r="R27" s="92"/>
      <c r="S27" s="92"/>
      <c r="T27" s="92"/>
      <c r="U27" s="92"/>
      <c r="V27" s="168"/>
      <c r="W27" s="97"/>
      <c r="X27" s="165"/>
    </row>
    <row r="28" spans="1:24" s="39" customFormat="1" ht="18" customHeight="1">
      <c r="A28" s="87">
        <v>418</v>
      </c>
      <c r="B28" s="88">
        <v>29</v>
      </c>
      <c r="C28" s="98" t="s">
        <v>35</v>
      </c>
      <c r="D28" s="85">
        <v>21829</v>
      </c>
      <c r="E28" s="90"/>
      <c r="F28" s="91" t="e">
        <v>#N/A</v>
      </c>
      <c r="G28" s="91" t="s">
        <v>910</v>
      </c>
      <c r="H28" s="91" t="s">
        <v>910</v>
      </c>
      <c r="I28" s="92" t="s">
        <v>12</v>
      </c>
      <c r="J28" s="93">
        <v>1007</v>
      </c>
      <c r="K28" s="94"/>
      <c r="L28" s="92"/>
      <c r="M28" s="92"/>
      <c r="N28" s="59"/>
      <c r="O28" s="92" t="s">
        <v>15</v>
      </c>
      <c r="P28" s="95"/>
      <c r="Q28" s="92" t="s">
        <v>34</v>
      </c>
      <c r="R28" s="92"/>
      <c r="S28" s="92"/>
      <c r="T28" s="92"/>
      <c r="U28" s="92"/>
      <c r="V28" s="168"/>
      <c r="W28" s="97"/>
      <c r="X28" s="164"/>
    </row>
    <row r="29" spans="1:24" s="39" customFormat="1" ht="18" customHeight="1">
      <c r="A29" s="87">
        <v>88</v>
      </c>
      <c r="B29" s="88">
        <v>15</v>
      </c>
      <c r="C29" s="98" t="s">
        <v>158</v>
      </c>
      <c r="D29" s="85">
        <v>20683</v>
      </c>
      <c r="E29" s="90"/>
      <c r="F29" s="91"/>
      <c r="G29" s="91">
        <v>30225</v>
      </c>
      <c r="H29" s="91">
        <v>27242</v>
      </c>
      <c r="I29" s="92" t="s">
        <v>12</v>
      </c>
      <c r="J29" s="93">
        <v>1007</v>
      </c>
      <c r="K29" s="94"/>
      <c r="L29" s="101"/>
      <c r="M29" s="101"/>
      <c r="N29" s="59"/>
      <c r="O29" s="92" t="s">
        <v>15</v>
      </c>
      <c r="P29" s="107"/>
      <c r="Q29" s="88" t="s">
        <v>48</v>
      </c>
      <c r="R29" s="92"/>
      <c r="S29" s="88"/>
      <c r="T29" s="88"/>
      <c r="U29" s="92"/>
      <c r="V29" s="168"/>
      <c r="W29" s="97"/>
      <c r="X29" s="165"/>
    </row>
    <row r="30" spans="1:24" s="39" customFormat="1" ht="18" customHeight="1">
      <c r="A30" s="87">
        <v>88</v>
      </c>
      <c r="B30" s="88">
        <v>19</v>
      </c>
      <c r="C30" s="98" t="s">
        <v>162</v>
      </c>
      <c r="D30" s="85">
        <v>20738</v>
      </c>
      <c r="E30" s="90"/>
      <c r="F30" s="91" t="s">
        <v>865</v>
      </c>
      <c r="G30" s="91" t="s">
        <v>865</v>
      </c>
      <c r="H30" s="91" t="s">
        <v>865</v>
      </c>
      <c r="I30" s="92" t="s">
        <v>12</v>
      </c>
      <c r="J30" s="93">
        <v>1007</v>
      </c>
      <c r="K30" s="94"/>
      <c r="L30" s="92"/>
      <c r="M30" s="92"/>
      <c r="N30" s="59"/>
      <c r="O30" s="92" t="s">
        <v>15</v>
      </c>
      <c r="P30" s="81"/>
      <c r="Q30" s="88" t="s">
        <v>34</v>
      </c>
      <c r="R30" s="92"/>
      <c r="S30" s="88"/>
      <c r="T30" s="88"/>
      <c r="U30" s="92"/>
      <c r="V30" s="168"/>
      <c r="W30" s="97"/>
      <c r="X30" s="165"/>
    </row>
    <row r="31" spans="1:24" s="39" customFormat="1" ht="18" customHeight="1">
      <c r="A31" s="87">
        <v>231</v>
      </c>
      <c r="B31" s="88">
        <v>18</v>
      </c>
      <c r="C31" s="102" t="s">
        <v>330</v>
      </c>
      <c r="D31" s="85">
        <v>30178</v>
      </c>
      <c r="E31" s="90"/>
      <c r="F31" s="91" t="e">
        <v>#N/A</v>
      </c>
      <c r="G31" s="91">
        <v>39934</v>
      </c>
      <c r="H31" s="91">
        <v>40179</v>
      </c>
      <c r="I31" s="92" t="s">
        <v>12</v>
      </c>
      <c r="J31" s="93" t="s">
        <v>975</v>
      </c>
      <c r="K31" s="94" t="s">
        <v>14</v>
      </c>
      <c r="L31" s="92"/>
      <c r="M31" s="92"/>
      <c r="N31" s="59"/>
      <c r="O31" s="92" t="s">
        <v>15</v>
      </c>
      <c r="P31" s="97" t="s">
        <v>744</v>
      </c>
      <c r="Q31" s="92" t="s">
        <v>745</v>
      </c>
      <c r="R31" s="92" t="s">
        <v>737</v>
      </c>
      <c r="S31" s="97"/>
      <c r="T31" s="101" t="s">
        <v>788</v>
      </c>
      <c r="U31" s="104" t="s">
        <v>17</v>
      </c>
      <c r="V31" s="168" t="s">
        <v>699</v>
      </c>
      <c r="W31" s="97" t="s">
        <v>680</v>
      </c>
      <c r="X31" s="88" t="s">
        <v>969</v>
      </c>
    </row>
    <row r="32" spans="1:24" s="39" customFormat="1" ht="18" customHeight="1">
      <c r="A32" s="87">
        <v>263</v>
      </c>
      <c r="B32" s="88">
        <v>22</v>
      </c>
      <c r="C32" s="102" t="s">
        <v>368</v>
      </c>
      <c r="D32" s="85">
        <v>29979</v>
      </c>
      <c r="E32" s="90"/>
      <c r="F32" s="91"/>
      <c r="G32" s="91">
        <v>40157</v>
      </c>
      <c r="H32" s="91"/>
      <c r="I32" s="92" t="s">
        <v>12</v>
      </c>
      <c r="J32" s="93">
        <v>15111</v>
      </c>
      <c r="K32" s="94" t="s">
        <v>14</v>
      </c>
      <c r="L32" s="92"/>
      <c r="M32" s="92"/>
      <c r="N32" s="59"/>
      <c r="O32" s="106" t="s">
        <v>45</v>
      </c>
      <c r="P32" s="95" t="s">
        <v>919</v>
      </c>
      <c r="Q32" s="92" t="s">
        <v>745</v>
      </c>
      <c r="R32" s="92"/>
      <c r="S32" s="100"/>
      <c r="T32" s="101"/>
      <c r="U32" s="104" t="s">
        <v>561</v>
      </c>
      <c r="V32" s="168" t="s">
        <v>702</v>
      </c>
      <c r="W32" s="97" t="s">
        <v>691</v>
      </c>
      <c r="X32" s="147"/>
    </row>
    <row r="33" spans="1:24" s="39" customFormat="1" ht="18" customHeight="1">
      <c r="A33" s="87">
        <v>84</v>
      </c>
      <c r="B33" s="88">
        <v>9</v>
      </c>
      <c r="C33" s="98" t="s">
        <v>165</v>
      </c>
      <c r="D33" s="82"/>
      <c r="E33" s="82">
        <v>22785</v>
      </c>
      <c r="F33" s="91" t="s">
        <v>849</v>
      </c>
      <c r="G33" s="91" t="s">
        <v>849</v>
      </c>
      <c r="H33" s="91" t="s">
        <v>849</v>
      </c>
      <c r="I33" s="92" t="s">
        <v>12</v>
      </c>
      <c r="J33" s="93">
        <v>16118</v>
      </c>
      <c r="K33" s="94"/>
      <c r="L33" s="92"/>
      <c r="M33" s="92"/>
      <c r="N33" s="59"/>
      <c r="O33" s="92" t="s">
        <v>15</v>
      </c>
      <c r="P33" s="107"/>
      <c r="Q33" s="96" t="s">
        <v>31</v>
      </c>
      <c r="R33" s="92"/>
      <c r="S33" s="100"/>
      <c r="T33" s="101"/>
      <c r="U33" s="92"/>
      <c r="V33" s="168"/>
      <c r="W33" s="97"/>
      <c r="X33" s="165" t="s">
        <v>568</v>
      </c>
    </row>
    <row r="34" spans="1:24" s="39" customFormat="1" ht="18" customHeight="1">
      <c r="A34" s="87">
        <v>114</v>
      </c>
      <c r="B34" s="88">
        <v>4</v>
      </c>
      <c r="C34" s="102" t="s">
        <v>189</v>
      </c>
      <c r="D34" s="85"/>
      <c r="E34" s="85">
        <v>22854</v>
      </c>
      <c r="F34" s="91">
        <v>32356</v>
      </c>
      <c r="G34" s="91">
        <v>32356</v>
      </c>
      <c r="H34" s="91" t="s">
        <v>877</v>
      </c>
      <c r="I34" s="92" t="s">
        <v>12</v>
      </c>
      <c r="J34" s="93" t="s">
        <v>974</v>
      </c>
      <c r="K34" s="94" t="s">
        <v>14</v>
      </c>
      <c r="L34" s="92" t="s">
        <v>1000</v>
      </c>
      <c r="M34" s="92"/>
      <c r="N34" s="59">
        <v>42037</v>
      </c>
      <c r="O34" s="92" t="s">
        <v>15</v>
      </c>
      <c r="P34" s="95"/>
      <c r="Q34" s="92" t="s">
        <v>745</v>
      </c>
      <c r="R34" s="92"/>
      <c r="S34" s="100"/>
      <c r="T34" s="101"/>
      <c r="U34" s="104" t="s">
        <v>608</v>
      </c>
      <c r="V34" s="168" t="s">
        <v>697</v>
      </c>
      <c r="W34" s="97" t="s">
        <v>684</v>
      </c>
      <c r="X34" s="147"/>
    </row>
    <row r="35" spans="1:24" s="39" customFormat="1" ht="18" customHeight="1">
      <c r="A35" s="87">
        <v>164</v>
      </c>
      <c r="B35" s="88">
        <v>19</v>
      </c>
      <c r="C35" s="102" t="s">
        <v>252</v>
      </c>
      <c r="D35" s="141">
        <v>21012</v>
      </c>
      <c r="E35" s="90"/>
      <c r="F35" s="91">
        <v>27334</v>
      </c>
      <c r="G35" s="91">
        <v>39022</v>
      </c>
      <c r="H35" s="91" t="s">
        <v>881</v>
      </c>
      <c r="I35" s="92" t="s">
        <v>12</v>
      </c>
      <c r="J35" s="93" t="s">
        <v>975</v>
      </c>
      <c r="K35" s="94" t="s">
        <v>14</v>
      </c>
      <c r="L35" s="92"/>
      <c r="M35" s="92"/>
      <c r="N35" s="59"/>
      <c r="O35" s="92" t="s">
        <v>15</v>
      </c>
      <c r="P35" s="85"/>
      <c r="Q35" s="92" t="s">
        <v>745</v>
      </c>
      <c r="R35" s="92"/>
      <c r="S35" s="100"/>
      <c r="T35" s="101"/>
      <c r="U35" s="104" t="s">
        <v>595</v>
      </c>
      <c r="V35" s="168" t="s">
        <v>701</v>
      </c>
      <c r="W35" s="97" t="s">
        <v>687</v>
      </c>
      <c r="X35" s="147"/>
    </row>
    <row r="36" spans="1:24" s="39" customFormat="1" ht="18" customHeight="1">
      <c r="A36" s="87">
        <v>180</v>
      </c>
      <c r="B36" s="88">
        <v>36</v>
      </c>
      <c r="C36" s="102" t="s">
        <v>238</v>
      </c>
      <c r="D36" s="85">
        <v>21028</v>
      </c>
      <c r="E36" s="90"/>
      <c r="F36" s="91">
        <v>29465</v>
      </c>
      <c r="G36" s="91">
        <v>29465</v>
      </c>
      <c r="H36" s="91" t="s">
        <v>882</v>
      </c>
      <c r="I36" s="92" t="s">
        <v>12</v>
      </c>
      <c r="J36" s="93" t="s">
        <v>975</v>
      </c>
      <c r="K36" s="94" t="s">
        <v>14</v>
      </c>
      <c r="L36" s="101"/>
      <c r="M36" s="101"/>
      <c r="N36" s="59"/>
      <c r="O36" s="92" t="s">
        <v>15</v>
      </c>
      <c r="P36" s="92"/>
      <c r="Q36" s="92" t="s">
        <v>31</v>
      </c>
      <c r="R36" s="92"/>
      <c r="S36" s="100"/>
      <c r="T36" s="101"/>
      <c r="U36" s="92" t="s">
        <v>234</v>
      </c>
      <c r="V36" s="168" t="s">
        <v>701</v>
      </c>
      <c r="W36" s="97" t="s">
        <v>688</v>
      </c>
      <c r="X36" s="147"/>
    </row>
    <row r="37" spans="1:25" s="39" customFormat="1" ht="18" customHeight="1">
      <c r="A37" s="87">
        <v>88</v>
      </c>
      <c r="B37" s="88">
        <v>14</v>
      </c>
      <c r="C37" s="98" t="s">
        <v>159</v>
      </c>
      <c r="D37" s="85">
        <v>21285</v>
      </c>
      <c r="E37" s="90"/>
      <c r="F37" s="91" t="s">
        <v>862</v>
      </c>
      <c r="G37" s="91" t="s">
        <v>862</v>
      </c>
      <c r="H37" s="91" t="s">
        <v>862</v>
      </c>
      <c r="I37" s="92" t="s">
        <v>12</v>
      </c>
      <c r="J37" s="93">
        <v>1011</v>
      </c>
      <c r="K37" s="94"/>
      <c r="L37" s="92"/>
      <c r="M37" s="92"/>
      <c r="N37" s="59"/>
      <c r="O37" s="92" t="s">
        <v>15</v>
      </c>
      <c r="P37" s="82"/>
      <c r="Q37" s="88" t="s">
        <v>34</v>
      </c>
      <c r="R37" s="88"/>
      <c r="S37" s="92"/>
      <c r="T37" s="88"/>
      <c r="U37" s="88"/>
      <c r="V37" s="92"/>
      <c r="W37" s="168"/>
      <c r="X37" s="97"/>
      <c r="Y37" s="165"/>
    </row>
    <row r="38" spans="1:25" s="39" customFormat="1" ht="18" customHeight="1">
      <c r="A38" s="87">
        <v>369</v>
      </c>
      <c r="B38" s="88">
        <v>14</v>
      </c>
      <c r="C38" s="137" t="s">
        <v>471</v>
      </c>
      <c r="D38" s="82"/>
      <c r="E38" s="221">
        <v>22863</v>
      </c>
      <c r="F38" s="91">
        <v>30713</v>
      </c>
      <c r="G38" s="91">
        <v>30713</v>
      </c>
      <c r="H38" s="91" t="s">
        <v>902</v>
      </c>
      <c r="I38" s="92" t="s">
        <v>12</v>
      </c>
      <c r="J38" s="93" t="s">
        <v>975</v>
      </c>
      <c r="K38" s="94" t="s">
        <v>14</v>
      </c>
      <c r="L38" s="92"/>
      <c r="M38" s="92"/>
      <c r="N38" s="59"/>
      <c r="O38" s="92" t="s">
        <v>15</v>
      </c>
      <c r="P38" s="97"/>
      <c r="Q38" s="92" t="s">
        <v>31</v>
      </c>
      <c r="R38" s="92"/>
      <c r="S38" s="92"/>
      <c r="T38" s="100"/>
      <c r="U38" s="101"/>
      <c r="V38" s="92" t="s">
        <v>663</v>
      </c>
      <c r="W38" s="168" t="s">
        <v>703</v>
      </c>
      <c r="X38" s="97" t="s">
        <v>1021</v>
      </c>
      <c r="Y38" s="147"/>
    </row>
    <row r="39" spans="1:23" s="43" customFormat="1" ht="18" customHeight="1">
      <c r="A39" s="249">
        <v>1</v>
      </c>
      <c r="B39" s="147">
        <v>29</v>
      </c>
      <c r="C39" s="224" t="s">
        <v>963</v>
      </c>
      <c r="D39" s="250">
        <v>29619</v>
      </c>
      <c r="E39" s="238"/>
      <c r="F39" s="130"/>
      <c r="G39" s="130">
        <v>42583</v>
      </c>
      <c r="H39" s="130"/>
      <c r="I39" s="143" t="s">
        <v>12</v>
      </c>
      <c r="J39" s="121">
        <v>1003</v>
      </c>
      <c r="K39" s="142"/>
      <c r="L39" s="143"/>
      <c r="M39" s="225"/>
      <c r="N39" s="144" t="s">
        <v>45</v>
      </c>
      <c r="O39" s="221"/>
      <c r="P39" s="147" t="s">
        <v>745</v>
      </c>
      <c r="Q39" s="143"/>
      <c r="R39" s="143"/>
      <c r="S39" s="145"/>
      <c r="T39" s="143"/>
      <c r="U39" s="126"/>
      <c r="V39" s="126"/>
      <c r="W39" s="234"/>
    </row>
    <row r="40" spans="1:25" s="39" customFormat="1" ht="18" customHeight="1">
      <c r="A40" s="87">
        <v>418</v>
      </c>
      <c r="B40" s="88">
        <v>26</v>
      </c>
      <c r="C40" s="98" t="s">
        <v>37</v>
      </c>
      <c r="D40" s="85">
        <v>22550</v>
      </c>
      <c r="E40" s="90"/>
      <c r="F40" s="91" t="e">
        <v>#N/A</v>
      </c>
      <c r="G40" s="91" t="s">
        <v>911</v>
      </c>
      <c r="H40" s="91" t="s">
        <v>911</v>
      </c>
      <c r="I40" s="92" t="s">
        <v>12</v>
      </c>
      <c r="J40" s="93">
        <v>1011</v>
      </c>
      <c r="K40" s="94"/>
      <c r="L40" s="92"/>
      <c r="M40" s="92"/>
      <c r="N40" s="59"/>
      <c r="O40" s="92" t="s">
        <v>15</v>
      </c>
      <c r="P40" s="95"/>
      <c r="Q40" s="92" t="s">
        <v>34</v>
      </c>
      <c r="R40" s="92"/>
      <c r="S40" s="92"/>
      <c r="T40" s="92"/>
      <c r="U40" s="92"/>
      <c r="V40" s="92"/>
      <c r="W40" s="168"/>
      <c r="X40" s="97"/>
      <c r="Y40" s="164"/>
    </row>
    <row r="41" spans="1:26" s="44" customFormat="1" ht="18" customHeight="1">
      <c r="A41" s="87">
        <v>214</v>
      </c>
      <c r="B41" s="88">
        <v>28</v>
      </c>
      <c r="C41" s="98" t="s">
        <v>293</v>
      </c>
      <c r="D41" s="85">
        <v>29682</v>
      </c>
      <c r="E41" s="117"/>
      <c r="F41" s="91" t="e">
        <v>#N/A</v>
      </c>
      <c r="G41" s="91">
        <v>38534</v>
      </c>
      <c r="H41" s="91" t="s">
        <v>869</v>
      </c>
      <c r="I41" s="92" t="s">
        <v>12</v>
      </c>
      <c r="J41" s="92" t="e">
        <v>#N/A</v>
      </c>
      <c r="K41" s="93" t="s">
        <v>975</v>
      </c>
      <c r="L41" s="94"/>
      <c r="M41" s="92"/>
      <c r="N41" s="92"/>
      <c r="O41" s="59"/>
      <c r="P41" s="92" t="s">
        <v>15</v>
      </c>
      <c r="Q41" s="82"/>
      <c r="R41" s="88" t="s">
        <v>31</v>
      </c>
      <c r="S41" s="88"/>
      <c r="T41" s="92"/>
      <c r="U41" s="100"/>
      <c r="V41" s="101"/>
      <c r="W41" s="92"/>
      <c r="X41" s="168" t="s">
        <v>698</v>
      </c>
      <c r="Y41" s="97" t="s">
        <v>679</v>
      </c>
      <c r="Z41" s="165" t="s">
        <v>568</v>
      </c>
    </row>
    <row r="42" spans="1:25" s="39" customFormat="1" ht="18" customHeight="1">
      <c r="A42" s="87">
        <v>239</v>
      </c>
      <c r="B42" s="88">
        <v>27</v>
      </c>
      <c r="C42" s="102" t="s">
        <v>344</v>
      </c>
      <c r="D42" s="117"/>
      <c r="E42" s="85">
        <v>33123</v>
      </c>
      <c r="F42" s="91">
        <v>41671</v>
      </c>
      <c r="G42" s="91">
        <v>41671</v>
      </c>
      <c r="H42" s="91"/>
      <c r="I42" s="92" t="s">
        <v>12</v>
      </c>
      <c r="J42" s="93">
        <v>15111</v>
      </c>
      <c r="K42" s="94" t="s">
        <v>14</v>
      </c>
      <c r="L42" s="92"/>
      <c r="M42" s="92"/>
      <c r="N42" s="59"/>
      <c r="O42" s="92" t="s">
        <v>45</v>
      </c>
      <c r="P42" s="95"/>
      <c r="Q42" s="92" t="s">
        <v>745</v>
      </c>
      <c r="R42" s="92"/>
      <c r="S42" s="92"/>
      <c r="T42" s="100"/>
      <c r="U42" s="101"/>
      <c r="V42" s="92" t="s">
        <v>613</v>
      </c>
      <c r="W42" s="168" t="s">
        <v>699</v>
      </c>
      <c r="X42" s="126" t="s">
        <v>971</v>
      </c>
      <c r="Y42" s="147"/>
    </row>
    <row r="43" spans="1:25" s="39" customFormat="1" ht="18" customHeight="1">
      <c r="A43" s="87">
        <v>138</v>
      </c>
      <c r="B43" s="88">
        <v>31</v>
      </c>
      <c r="C43" s="102" t="s">
        <v>229</v>
      </c>
      <c r="D43" s="84">
        <v>32976</v>
      </c>
      <c r="E43" s="117"/>
      <c r="F43" s="91">
        <v>41730</v>
      </c>
      <c r="G43" s="91">
        <v>41730</v>
      </c>
      <c r="H43" s="91"/>
      <c r="I43" s="92" t="s">
        <v>12</v>
      </c>
      <c r="J43" s="93">
        <v>15111</v>
      </c>
      <c r="K43" s="94"/>
      <c r="L43" s="92"/>
      <c r="M43" s="92"/>
      <c r="N43" s="59"/>
      <c r="O43" s="92" t="s">
        <v>45</v>
      </c>
      <c r="P43" s="95"/>
      <c r="Q43" s="92" t="s">
        <v>31</v>
      </c>
      <c r="R43" s="92"/>
      <c r="S43" s="92"/>
      <c r="T43" s="100"/>
      <c r="U43" s="101"/>
      <c r="V43" s="101" t="s">
        <v>642</v>
      </c>
      <c r="W43" s="168" t="s">
        <v>697</v>
      </c>
      <c r="X43" s="97" t="s">
        <v>720</v>
      </c>
      <c r="Y43" s="147"/>
    </row>
    <row r="44" spans="1:25" s="39" customFormat="1" ht="18" customHeight="1">
      <c r="A44" s="87">
        <v>418</v>
      </c>
      <c r="B44" s="88">
        <v>20</v>
      </c>
      <c r="C44" s="109" t="s">
        <v>68</v>
      </c>
      <c r="D44" s="85">
        <v>32093</v>
      </c>
      <c r="E44" s="90"/>
      <c r="F44" s="91"/>
      <c r="G44" s="91">
        <v>40909</v>
      </c>
      <c r="H44" s="91"/>
      <c r="I44" s="108" t="s">
        <v>12</v>
      </c>
      <c r="J44" s="93">
        <v>1011</v>
      </c>
      <c r="K44" s="94"/>
      <c r="L44" s="92"/>
      <c r="M44" s="92"/>
      <c r="N44" s="59"/>
      <c r="O44" s="106" t="s">
        <v>45</v>
      </c>
      <c r="P44" s="108"/>
      <c r="Q44" s="108" t="s">
        <v>31</v>
      </c>
      <c r="R44" s="108"/>
      <c r="S44" s="92"/>
      <c r="T44" s="100"/>
      <c r="U44" s="101"/>
      <c r="V44" s="92"/>
      <c r="W44" s="168"/>
      <c r="X44" s="97"/>
      <c r="Y44" s="164"/>
    </row>
    <row r="45" spans="1:23" s="39" customFormat="1" ht="18" customHeight="1">
      <c r="A45" s="87">
        <v>517</v>
      </c>
      <c r="B45" s="88">
        <v>13</v>
      </c>
      <c r="C45" s="118" t="s">
        <v>533</v>
      </c>
      <c r="D45" s="239">
        <v>31394</v>
      </c>
      <c r="E45" s="108"/>
      <c r="F45" s="91"/>
      <c r="G45" s="91">
        <v>39934</v>
      </c>
      <c r="H45" s="91"/>
      <c r="I45" s="161" t="s">
        <v>12</v>
      </c>
      <c r="J45" s="93">
        <v>1003</v>
      </c>
      <c r="K45" s="94"/>
      <c r="L45" s="92"/>
      <c r="M45" s="59"/>
      <c r="N45" s="106" t="s">
        <v>45</v>
      </c>
      <c r="O45" s="97"/>
      <c r="P45" s="88" t="s">
        <v>31</v>
      </c>
      <c r="Q45" s="92"/>
      <c r="R45" s="100"/>
      <c r="S45" s="101"/>
      <c r="T45" s="92"/>
      <c r="U45" s="97"/>
      <c r="V45" s="97"/>
      <c r="W45" s="240"/>
    </row>
    <row r="46" spans="1:25" s="39" customFormat="1" ht="18" customHeight="1">
      <c r="A46" s="87">
        <v>85</v>
      </c>
      <c r="B46" s="88">
        <v>10</v>
      </c>
      <c r="C46" s="116" t="s">
        <v>670</v>
      </c>
      <c r="D46" s="82">
        <v>21079</v>
      </c>
      <c r="E46" s="82"/>
      <c r="F46" s="91"/>
      <c r="G46" s="91">
        <v>41852</v>
      </c>
      <c r="H46" s="91">
        <v>32065</v>
      </c>
      <c r="I46" s="92" t="s">
        <v>365</v>
      </c>
      <c r="J46" s="93">
        <v>12086</v>
      </c>
      <c r="K46" s="94"/>
      <c r="L46" s="92"/>
      <c r="M46" s="92"/>
      <c r="N46" s="59"/>
      <c r="O46" s="92" t="s">
        <v>15</v>
      </c>
      <c r="P46" s="107"/>
      <c r="Q46" s="96" t="s">
        <v>31</v>
      </c>
      <c r="R46" s="96"/>
      <c r="S46" s="92"/>
      <c r="T46" s="100"/>
      <c r="U46" s="101"/>
      <c r="V46" s="92"/>
      <c r="W46" s="168"/>
      <c r="X46" s="97"/>
      <c r="Y46" s="165"/>
    </row>
    <row r="47" spans="1:25" s="39" customFormat="1" ht="18" customHeight="1">
      <c r="A47" s="87">
        <v>88</v>
      </c>
      <c r="B47" s="88">
        <v>15</v>
      </c>
      <c r="C47" s="98" t="s">
        <v>161</v>
      </c>
      <c r="D47" s="82"/>
      <c r="E47" s="221">
        <v>22893</v>
      </c>
      <c r="F47" s="91" t="s">
        <v>864</v>
      </c>
      <c r="G47" s="91" t="s">
        <v>864</v>
      </c>
      <c r="H47" s="91" t="s">
        <v>864</v>
      </c>
      <c r="I47" s="92" t="s">
        <v>12</v>
      </c>
      <c r="J47" s="93">
        <v>1007</v>
      </c>
      <c r="K47" s="94"/>
      <c r="L47" s="92"/>
      <c r="M47" s="92"/>
      <c r="N47" s="59"/>
      <c r="O47" s="92" t="s">
        <v>15</v>
      </c>
      <c r="P47" s="82"/>
      <c r="Q47" s="88" t="s">
        <v>34</v>
      </c>
      <c r="R47" s="88"/>
      <c r="S47" s="92"/>
      <c r="T47" s="88"/>
      <c r="U47" s="88"/>
      <c r="V47" s="92"/>
      <c r="W47" s="168"/>
      <c r="X47" s="97"/>
      <c r="Y47" s="165"/>
    </row>
    <row r="48" spans="1:25" s="265" customFormat="1" ht="18" customHeight="1">
      <c r="A48" s="87">
        <v>180</v>
      </c>
      <c r="B48" s="251">
        <v>36</v>
      </c>
      <c r="C48" s="271" t="s">
        <v>251</v>
      </c>
      <c r="D48" s="253"/>
      <c r="E48" s="267">
        <v>22922</v>
      </c>
      <c r="F48" s="91">
        <v>30529</v>
      </c>
      <c r="G48" s="255">
        <v>34304</v>
      </c>
      <c r="H48" s="255" t="s">
        <v>884</v>
      </c>
      <c r="I48" s="256" t="s">
        <v>12</v>
      </c>
      <c r="J48" s="257" t="s">
        <v>975</v>
      </c>
      <c r="K48" s="258" t="s">
        <v>14</v>
      </c>
      <c r="L48" s="256"/>
      <c r="M48" s="256"/>
      <c r="N48" s="259"/>
      <c r="O48" s="256" t="s">
        <v>15</v>
      </c>
      <c r="P48" s="253"/>
      <c r="Q48" s="256" t="s">
        <v>31</v>
      </c>
      <c r="R48" s="256"/>
      <c r="S48" s="256"/>
      <c r="T48" s="261"/>
      <c r="U48" s="262"/>
      <c r="V48" s="256" t="s">
        <v>632</v>
      </c>
      <c r="W48" s="264" t="s">
        <v>701</v>
      </c>
      <c r="X48" s="260" t="s">
        <v>688</v>
      </c>
      <c r="Y48" s="251"/>
    </row>
    <row r="49" spans="1:25" s="39" customFormat="1" ht="18" customHeight="1">
      <c r="A49" s="87">
        <v>56</v>
      </c>
      <c r="B49" s="88">
        <v>24</v>
      </c>
      <c r="C49" s="102" t="s">
        <v>99</v>
      </c>
      <c r="D49" s="82"/>
      <c r="E49" s="85">
        <v>22947</v>
      </c>
      <c r="F49" s="91" t="s">
        <v>857</v>
      </c>
      <c r="G49" s="91" t="s">
        <v>857</v>
      </c>
      <c r="H49" s="91" t="s">
        <v>857</v>
      </c>
      <c r="I49" s="92" t="s">
        <v>12</v>
      </c>
      <c r="J49" s="93">
        <v>1007</v>
      </c>
      <c r="K49" s="94"/>
      <c r="L49" s="92"/>
      <c r="M49" s="92"/>
      <c r="N49" s="59"/>
      <c r="O49" s="92" t="s">
        <v>15</v>
      </c>
      <c r="P49" s="95"/>
      <c r="Q49" s="92" t="s">
        <v>34</v>
      </c>
      <c r="R49" s="92"/>
      <c r="S49" s="92"/>
      <c r="T49" s="92"/>
      <c r="U49" s="92"/>
      <c r="V49" s="92"/>
      <c r="W49" s="168"/>
      <c r="X49" s="97"/>
      <c r="Y49" s="147"/>
    </row>
    <row r="50" spans="1:25" s="39" customFormat="1" ht="18" customHeight="1">
      <c r="A50" s="87">
        <v>277</v>
      </c>
      <c r="B50" s="88">
        <v>5</v>
      </c>
      <c r="C50" s="118" t="s">
        <v>385</v>
      </c>
      <c r="D50" s="85">
        <v>19293</v>
      </c>
      <c r="E50" s="90"/>
      <c r="F50" s="91" t="e">
        <v>#N/A</v>
      </c>
      <c r="G50" s="91">
        <v>28126</v>
      </c>
      <c r="H50" s="91">
        <v>28126</v>
      </c>
      <c r="I50" s="106" t="s">
        <v>12</v>
      </c>
      <c r="J50" s="93" t="s">
        <v>973</v>
      </c>
      <c r="K50" s="94" t="s">
        <v>14</v>
      </c>
      <c r="L50" s="101"/>
      <c r="M50" s="101"/>
      <c r="N50" s="59"/>
      <c r="O50" s="92" t="s">
        <v>15</v>
      </c>
      <c r="P50" s="132" t="s">
        <v>944</v>
      </c>
      <c r="Q50" s="96" t="s">
        <v>558</v>
      </c>
      <c r="R50" s="96">
        <v>2002</v>
      </c>
      <c r="S50" s="92"/>
      <c r="T50" s="100"/>
      <c r="U50" s="101"/>
      <c r="V50" s="92" t="s">
        <v>20</v>
      </c>
      <c r="W50" s="168" t="s">
        <v>695</v>
      </c>
      <c r="X50" s="97" t="s">
        <v>693</v>
      </c>
      <c r="Y50" s="166" t="s">
        <v>581</v>
      </c>
    </row>
    <row r="51" spans="1:25" s="39" customFormat="1" ht="18" customHeight="1">
      <c r="A51" s="87">
        <v>222</v>
      </c>
      <c r="B51" s="88">
        <v>4</v>
      </c>
      <c r="C51" s="102" t="s">
        <v>310</v>
      </c>
      <c r="D51" s="85"/>
      <c r="E51" s="82">
        <v>20476</v>
      </c>
      <c r="F51" s="91">
        <v>29129</v>
      </c>
      <c r="G51" s="91">
        <v>29129</v>
      </c>
      <c r="H51" s="91" t="s">
        <v>889</v>
      </c>
      <c r="I51" s="103" t="s">
        <v>206</v>
      </c>
      <c r="J51" s="93" t="s">
        <v>973</v>
      </c>
      <c r="K51" s="94" t="s">
        <v>14</v>
      </c>
      <c r="L51" s="101"/>
      <c r="M51" s="101"/>
      <c r="N51" s="59"/>
      <c r="O51" s="92" t="s">
        <v>15</v>
      </c>
      <c r="P51" s="176" t="s">
        <v>944</v>
      </c>
      <c r="Q51" s="96" t="s">
        <v>558</v>
      </c>
      <c r="R51" s="96">
        <v>2002</v>
      </c>
      <c r="S51" s="92"/>
      <c r="T51" s="100"/>
      <c r="U51" s="101"/>
      <c r="V51" s="92" t="s">
        <v>126</v>
      </c>
      <c r="W51" s="168" t="s">
        <v>699</v>
      </c>
      <c r="X51" s="97" t="s">
        <v>972</v>
      </c>
      <c r="Y51" s="167" t="s">
        <v>602</v>
      </c>
    </row>
    <row r="52" spans="1:25" s="39" customFormat="1" ht="18" customHeight="1">
      <c r="A52" s="87">
        <v>222</v>
      </c>
      <c r="B52" s="88">
        <v>6</v>
      </c>
      <c r="C52" s="102" t="s">
        <v>314</v>
      </c>
      <c r="D52" s="85"/>
      <c r="E52" s="82">
        <v>21608</v>
      </c>
      <c r="F52" s="91">
        <v>30682</v>
      </c>
      <c r="G52" s="91" t="s">
        <v>845</v>
      </c>
      <c r="H52" s="91" t="s">
        <v>845</v>
      </c>
      <c r="I52" s="92" t="s">
        <v>12</v>
      </c>
      <c r="J52" s="93" t="s">
        <v>974</v>
      </c>
      <c r="K52" s="94" t="s">
        <v>14</v>
      </c>
      <c r="L52" s="101"/>
      <c r="M52" s="101"/>
      <c r="N52" s="59"/>
      <c r="O52" s="92" t="s">
        <v>15</v>
      </c>
      <c r="P52" s="92" t="s">
        <v>938</v>
      </c>
      <c r="Q52" s="92" t="s">
        <v>16</v>
      </c>
      <c r="R52" s="92">
        <v>2007</v>
      </c>
      <c r="S52" s="92"/>
      <c r="T52" s="100"/>
      <c r="U52" s="101"/>
      <c r="V52" s="92" t="s">
        <v>17</v>
      </c>
      <c r="W52" s="168" t="s">
        <v>699</v>
      </c>
      <c r="X52" s="97" t="s">
        <v>972</v>
      </c>
      <c r="Y52" s="166" t="s">
        <v>581</v>
      </c>
    </row>
    <row r="53" spans="1:25" s="39" customFormat="1" ht="18" customHeight="1">
      <c r="A53" s="87">
        <v>7</v>
      </c>
      <c r="B53" s="88">
        <v>5</v>
      </c>
      <c r="C53" s="98" t="s">
        <v>27</v>
      </c>
      <c r="D53" s="82"/>
      <c r="E53" s="82">
        <v>26896</v>
      </c>
      <c r="F53" s="91">
        <v>35034</v>
      </c>
      <c r="G53" s="91">
        <v>35034</v>
      </c>
      <c r="H53" s="91" t="s">
        <v>846</v>
      </c>
      <c r="I53" s="92" t="s">
        <v>12</v>
      </c>
      <c r="J53" s="93" t="s">
        <v>975</v>
      </c>
      <c r="K53" s="142"/>
      <c r="L53" s="92"/>
      <c r="M53" s="92"/>
      <c r="N53" s="59"/>
      <c r="O53" s="92" t="s">
        <v>15</v>
      </c>
      <c r="P53" s="95" t="s">
        <v>704</v>
      </c>
      <c r="Q53" s="88" t="s">
        <v>745</v>
      </c>
      <c r="R53" s="88"/>
      <c r="S53" s="92"/>
      <c r="T53" s="100"/>
      <c r="U53" s="101"/>
      <c r="V53" s="104" t="s">
        <v>155</v>
      </c>
      <c r="W53" s="168" t="s">
        <v>697</v>
      </c>
      <c r="X53" s="97" t="s">
        <v>720</v>
      </c>
      <c r="Y53" s="164" t="s">
        <v>568</v>
      </c>
    </row>
    <row r="54" spans="1:25" s="39" customFormat="1" ht="18" customHeight="1">
      <c r="A54" s="87">
        <v>13</v>
      </c>
      <c r="B54" s="88">
        <v>13</v>
      </c>
      <c r="C54" s="98" t="s">
        <v>147</v>
      </c>
      <c r="D54" s="85">
        <v>21157</v>
      </c>
      <c r="E54" s="90"/>
      <c r="F54" s="91" t="e">
        <v>#N/A</v>
      </c>
      <c r="G54" s="91" t="s">
        <v>909</v>
      </c>
      <c r="H54" s="91" t="s">
        <v>909</v>
      </c>
      <c r="I54" s="92" t="s">
        <v>12</v>
      </c>
      <c r="J54" s="93">
        <v>1003</v>
      </c>
      <c r="K54" s="94"/>
      <c r="L54" s="92"/>
      <c r="M54" s="92"/>
      <c r="N54" s="59"/>
      <c r="O54" s="92" t="s">
        <v>15</v>
      </c>
      <c r="P54" s="95"/>
      <c r="Q54" s="92" t="s">
        <v>31</v>
      </c>
      <c r="R54" s="92"/>
      <c r="S54" s="92"/>
      <c r="T54" s="100"/>
      <c r="U54" s="101"/>
      <c r="V54" s="92"/>
      <c r="W54" s="168"/>
      <c r="X54" s="97"/>
      <c r="Y54" s="164"/>
    </row>
    <row r="55" spans="1:25" s="39" customFormat="1" ht="18" customHeight="1">
      <c r="A55" s="87">
        <v>49</v>
      </c>
      <c r="B55" s="88">
        <v>8</v>
      </c>
      <c r="C55" s="98" t="s">
        <v>98</v>
      </c>
      <c r="D55" s="85">
        <v>22936</v>
      </c>
      <c r="E55" s="90"/>
      <c r="F55" s="91" t="s">
        <v>856</v>
      </c>
      <c r="G55" s="91" t="s">
        <v>856</v>
      </c>
      <c r="H55" s="91" t="s">
        <v>856</v>
      </c>
      <c r="I55" s="92" t="s">
        <v>12</v>
      </c>
      <c r="J55" s="93">
        <v>1007</v>
      </c>
      <c r="K55" s="94"/>
      <c r="L55" s="108"/>
      <c r="M55" s="108"/>
      <c r="N55" s="59"/>
      <c r="O55" s="92" t="s">
        <v>15</v>
      </c>
      <c r="P55" s="95"/>
      <c r="Q55" s="92" t="s">
        <v>31</v>
      </c>
      <c r="R55" s="92"/>
      <c r="S55" s="92"/>
      <c r="T55" s="100"/>
      <c r="U55" s="101"/>
      <c r="V55" s="92"/>
      <c r="W55" s="168"/>
      <c r="X55" s="97"/>
      <c r="Y55" s="147"/>
    </row>
    <row r="56" spans="1:25" s="39" customFormat="1" ht="18" customHeight="1">
      <c r="A56" s="87">
        <v>418</v>
      </c>
      <c r="B56" s="88">
        <v>25</v>
      </c>
      <c r="C56" s="98" t="s">
        <v>33</v>
      </c>
      <c r="D56" s="85">
        <v>22574</v>
      </c>
      <c r="E56" s="90"/>
      <c r="F56" s="91" t="e">
        <v>#N/A</v>
      </c>
      <c r="G56" s="91" t="s">
        <v>912</v>
      </c>
      <c r="H56" s="91" t="s">
        <v>912</v>
      </c>
      <c r="I56" s="92" t="s">
        <v>12</v>
      </c>
      <c r="J56" s="93">
        <v>1011</v>
      </c>
      <c r="K56" s="94"/>
      <c r="L56" s="92"/>
      <c r="M56" s="92"/>
      <c r="N56" s="59"/>
      <c r="O56" s="92" t="s">
        <v>15</v>
      </c>
      <c r="P56" s="95"/>
      <c r="Q56" s="92" t="s">
        <v>34</v>
      </c>
      <c r="R56" s="92"/>
      <c r="S56" s="92"/>
      <c r="T56" s="92"/>
      <c r="U56" s="92"/>
      <c r="V56" s="92"/>
      <c r="W56" s="168"/>
      <c r="X56" s="97"/>
      <c r="Y56" s="165"/>
    </row>
    <row r="57" spans="1:23" s="39" customFormat="1" ht="18" customHeight="1">
      <c r="A57" s="87">
        <v>1</v>
      </c>
      <c r="B57" s="88">
        <v>20</v>
      </c>
      <c r="C57" s="98" t="s">
        <v>508</v>
      </c>
      <c r="D57" s="236"/>
      <c r="E57" s="236">
        <v>32737</v>
      </c>
      <c r="F57" s="91"/>
      <c r="G57" s="91">
        <v>41730</v>
      </c>
      <c r="H57" s="91"/>
      <c r="I57" s="92" t="s">
        <v>12</v>
      </c>
      <c r="J57" s="93">
        <v>1003</v>
      </c>
      <c r="K57" s="94"/>
      <c r="L57" s="92"/>
      <c r="M57" s="59"/>
      <c r="N57" s="106" t="s">
        <v>45</v>
      </c>
      <c r="O57" s="95"/>
      <c r="P57" s="92" t="s">
        <v>31</v>
      </c>
      <c r="Q57" s="92"/>
      <c r="R57" s="100"/>
      <c r="S57" s="101"/>
      <c r="T57" s="92"/>
      <c r="U57" s="97"/>
      <c r="V57" s="97"/>
      <c r="W57" s="234"/>
    </row>
    <row r="58" spans="1:23" s="39" customFormat="1" ht="18" customHeight="1">
      <c r="A58" s="87">
        <v>471</v>
      </c>
      <c r="B58" s="88">
        <v>22</v>
      </c>
      <c r="C58" s="98" t="s">
        <v>588</v>
      </c>
      <c r="D58" s="88"/>
      <c r="E58" s="237" t="s">
        <v>230</v>
      </c>
      <c r="F58" s="91"/>
      <c r="G58" s="91">
        <v>41913</v>
      </c>
      <c r="H58" s="91"/>
      <c r="I58" s="92" t="s">
        <v>12</v>
      </c>
      <c r="J58" s="93">
        <v>1003</v>
      </c>
      <c r="K58" s="94"/>
      <c r="L58" s="92"/>
      <c r="M58" s="59"/>
      <c r="N58" s="106" t="s">
        <v>45</v>
      </c>
      <c r="O58" s="82"/>
      <c r="P58" s="88" t="s">
        <v>31</v>
      </c>
      <c r="Q58" s="92" t="s">
        <v>738</v>
      </c>
      <c r="R58" s="100"/>
      <c r="S58" s="101" t="s">
        <v>823</v>
      </c>
      <c r="T58" s="92"/>
      <c r="U58" s="97"/>
      <c r="V58" s="97"/>
      <c r="W58" s="234"/>
    </row>
    <row r="59" spans="1:23" s="39" customFormat="1" ht="18" customHeight="1">
      <c r="A59" s="87">
        <v>463</v>
      </c>
      <c r="B59" s="88">
        <v>15</v>
      </c>
      <c r="C59" s="98" t="s">
        <v>501</v>
      </c>
      <c r="D59" s="96"/>
      <c r="E59" s="237">
        <v>29570</v>
      </c>
      <c r="F59" s="91">
        <v>41061</v>
      </c>
      <c r="G59" s="91">
        <v>41061</v>
      </c>
      <c r="H59" s="91"/>
      <c r="I59" s="92" t="s">
        <v>12</v>
      </c>
      <c r="J59" s="93">
        <v>1003</v>
      </c>
      <c r="K59" s="94"/>
      <c r="L59" s="92"/>
      <c r="M59" s="59"/>
      <c r="N59" s="106" t="s">
        <v>45</v>
      </c>
      <c r="O59" s="95"/>
      <c r="P59" s="92" t="s">
        <v>31</v>
      </c>
      <c r="Q59" s="92"/>
      <c r="R59" s="100"/>
      <c r="S59" s="101"/>
      <c r="T59" s="92"/>
      <c r="U59" s="97"/>
      <c r="V59" s="97"/>
      <c r="W59" s="234"/>
    </row>
    <row r="60" spans="1:23" s="39" customFormat="1" ht="18" customHeight="1">
      <c r="A60" s="87">
        <v>461</v>
      </c>
      <c r="B60" s="88">
        <v>14</v>
      </c>
      <c r="C60" s="98" t="s">
        <v>500</v>
      </c>
      <c r="D60" s="96"/>
      <c r="E60" s="237">
        <v>31730</v>
      </c>
      <c r="F60" s="91">
        <v>41000</v>
      </c>
      <c r="G60" s="91">
        <v>41000</v>
      </c>
      <c r="H60" s="91"/>
      <c r="I60" s="92" t="s">
        <v>12</v>
      </c>
      <c r="J60" s="93">
        <v>1003</v>
      </c>
      <c r="K60" s="94"/>
      <c r="L60" s="92"/>
      <c r="M60" s="59"/>
      <c r="N60" s="106" t="s">
        <v>45</v>
      </c>
      <c r="O60" s="95"/>
      <c r="P60" s="95" t="s">
        <v>745</v>
      </c>
      <c r="Q60" s="92"/>
      <c r="R60" s="100"/>
      <c r="S60" s="101"/>
      <c r="T60" s="92"/>
      <c r="U60" s="97"/>
      <c r="V60" s="97"/>
      <c r="W60" s="234"/>
    </row>
    <row r="61" spans="1:23" s="39" customFormat="1" ht="18" customHeight="1">
      <c r="A61" s="87">
        <v>1</v>
      </c>
      <c r="B61" s="88">
        <v>24</v>
      </c>
      <c r="C61" s="98" t="s">
        <v>835</v>
      </c>
      <c r="D61" s="235"/>
      <c r="E61" s="237">
        <v>32296</v>
      </c>
      <c r="F61" s="91">
        <v>42278</v>
      </c>
      <c r="G61" s="91">
        <v>42278</v>
      </c>
      <c r="H61" s="91"/>
      <c r="I61" s="92" t="s">
        <v>12</v>
      </c>
      <c r="J61" s="93">
        <v>1003</v>
      </c>
      <c r="K61" s="94"/>
      <c r="L61" s="92"/>
      <c r="M61" s="59"/>
      <c r="N61" s="106" t="s">
        <v>45</v>
      </c>
      <c r="O61" s="82"/>
      <c r="P61" s="88" t="s">
        <v>745</v>
      </c>
      <c r="Q61" s="92"/>
      <c r="R61" s="92"/>
      <c r="S61" s="101"/>
      <c r="T61" s="92"/>
      <c r="U61" s="97"/>
      <c r="V61" s="97"/>
      <c r="W61" s="234"/>
    </row>
    <row r="62" spans="1:25" s="43" customFormat="1" ht="18" customHeight="1">
      <c r="A62" s="87">
        <v>61</v>
      </c>
      <c r="B62" s="147">
        <v>31</v>
      </c>
      <c r="C62" s="291" t="s">
        <v>427</v>
      </c>
      <c r="D62" s="141"/>
      <c r="E62" s="221">
        <v>27401</v>
      </c>
      <c r="F62" s="130">
        <v>35574</v>
      </c>
      <c r="G62" s="130">
        <v>35574</v>
      </c>
      <c r="H62" s="130" t="s">
        <v>860</v>
      </c>
      <c r="I62" s="143" t="s">
        <v>12</v>
      </c>
      <c r="J62" s="121" t="s">
        <v>975</v>
      </c>
      <c r="K62" s="142"/>
      <c r="L62" s="143"/>
      <c r="M62" s="143"/>
      <c r="N62" s="225"/>
      <c r="O62" s="143" t="s">
        <v>15</v>
      </c>
      <c r="P62" s="126"/>
      <c r="Q62" s="143" t="s">
        <v>745</v>
      </c>
      <c r="R62" s="143"/>
      <c r="S62" s="143" t="s">
        <v>736</v>
      </c>
      <c r="T62" s="126"/>
      <c r="U62" s="143" t="s">
        <v>817</v>
      </c>
      <c r="V62" s="292" t="s">
        <v>20</v>
      </c>
      <c r="W62" s="293"/>
      <c r="X62" s="126"/>
      <c r="Y62" s="147" t="s">
        <v>833</v>
      </c>
    </row>
    <row r="63" spans="1:25" s="39" customFormat="1" ht="18" customHeight="1">
      <c r="A63" s="87">
        <v>58</v>
      </c>
      <c r="B63" s="88">
        <v>26</v>
      </c>
      <c r="C63" s="105" t="s">
        <v>69</v>
      </c>
      <c r="D63" s="82"/>
      <c r="E63" s="84">
        <v>32006</v>
      </c>
      <c r="F63" s="91">
        <v>40878</v>
      </c>
      <c r="G63" s="91">
        <v>40878</v>
      </c>
      <c r="H63" s="91"/>
      <c r="I63" s="92" t="s">
        <v>12</v>
      </c>
      <c r="J63" s="93">
        <v>1003</v>
      </c>
      <c r="K63" s="94"/>
      <c r="L63" s="92"/>
      <c r="M63" s="92"/>
      <c r="N63" s="59"/>
      <c r="O63" s="106" t="s">
        <v>45</v>
      </c>
      <c r="P63" s="107"/>
      <c r="Q63" s="112" t="s">
        <v>31</v>
      </c>
      <c r="R63" s="112"/>
      <c r="S63" s="92"/>
      <c r="T63" s="100"/>
      <c r="U63" s="101"/>
      <c r="V63" s="92"/>
      <c r="W63" s="168"/>
      <c r="X63" s="97"/>
      <c r="Y63" s="164"/>
    </row>
    <row r="64" spans="1:25" s="39" customFormat="1" ht="18" customHeight="1">
      <c r="A64" s="87">
        <v>258</v>
      </c>
      <c r="B64" s="88">
        <v>15</v>
      </c>
      <c r="C64" s="102" t="s">
        <v>348</v>
      </c>
      <c r="D64" s="85"/>
      <c r="E64" s="82">
        <v>29900</v>
      </c>
      <c r="F64" s="91">
        <v>38961</v>
      </c>
      <c r="G64" s="91">
        <v>38961</v>
      </c>
      <c r="H64" s="91" t="s">
        <v>869</v>
      </c>
      <c r="I64" s="92" t="s">
        <v>12</v>
      </c>
      <c r="J64" s="93" t="s">
        <v>975</v>
      </c>
      <c r="K64" s="94" t="s">
        <v>14</v>
      </c>
      <c r="L64" s="92"/>
      <c r="M64" s="92"/>
      <c r="N64" s="59"/>
      <c r="O64" s="92" t="s">
        <v>15</v>
      </c>
      <c r="P64" s="95" t="s">
        <v>936</v>
      </c>
      <c r="Q64" s="92" t="s">
        <v>745</v>
      </c>
      <c r="R64" s="92"/>
      <c r="S64" s="92"/>
      <c r="T64" s="100"/>
      <c r="U64" s="101"/>
      <c r="V64" s="104" t="s">
        <v>20</v>
      </c>
      <c r="W64" s="168" t="s">
        <v>702</v>
      </c>
      <c r="X64" s="97" t="s">
        <v>690</v>
      </c>
      <c r="Y64" s="147"/>
    </row>
    <row r="65" spans="1:25" s="265" customFormat="1" ht="18" customHeight="1">
      <c r="A65" s="87">
        <v>180</v>
      </c>
      <c r="B65" s="251">
        <v>37</v>
      </c>
      <c r="C65" s="252" t="s">
        <v>253</v>
      </c>
      <c r="D65" s="253">
        <v>21217</v>
      </c>
      <c r="E65" s="254"/>
      <c r="F65" s="91">
        <v>29768</v>
      </c>
      <c r="G65" s="255">
        <v>29768</v>
      </c>
      <c r="H65" s="255" t="s">
        <v>885</v>
      </c>
      <c r="I65" s="256" t="s">
        <v>12</v>
      </c>
      <c r="J65" s="257" t="s">
        <v>975</v>
      </c>
      <c r="K65" s="258" t="s">
        <v>14</v>
      </c>
      <c r="L65" s="256"/>
      <c r="M65" s="256"/>
      <c r="N65" s="259"/>
      <c r="O65" s="256" t="s">
        <v>15</v>
      </c>
      <c r="P65" s="253"/>
      <c r="Q65" s="256" t="s">
        <v>31</v>
      </c>
      <c r="R65" s="256"/>
      <c r="S65" s="256"/>
      <c r="T65" s="261"/>
      <c r="U65" s="262"/>
      <c r="V65" s="256" t="s">
        <v>633</v>
      </c>
      <c r="W65" s="264" t="s">
        <v>701</v>
      </c>
      <c r="X65" s="260" t="s">
        <v>689</v>
      </c>
      <c r="Y65" s="251"/>
    </row>
    <row r="66" spans="1:25" s="39" customFormat="1" ht="18" customHeight="1">
      <c r="A66" s="87">
        <v>198</v>
      </c>
      <c r="B66" s="88">
        <v>9</v>
      </c>
      <c r="C66" s="98" t="s">
        <v>282</v>
      </c>
      <c r="D66" s="85"/>
      <c r="E66" s="82">
        <v>23089</v>
      </c>
      <c r="F66" s="91">
        <v>31809</v>
      </c>
      <c r="G66" s="91">
        <v>31809</v>
      </c>
      <c r="H66" s="91" t="s">
        <v>850</v>
      </c>
      <c r="I66" s="92" t="s">
        <v>12</v>
      </c>
      <c r="J66" s="93" t="s">
        <v>974</v>
      </c>
      <c r="K66" s="94" t="s">
        <v>14</v>
      </c>
      <c r="L66" s="92" t="s">
        <v>599</v>
      </c>
      <c r="M66" s="92"/>
      <c r="N66" s="59" t="s">
        <v>750</v>
      </c>
      <c r="O66" s="92" t="s">
        <v>15</v>
      </c>
      <c r="P66" s="107"/>
      <c r="Q66" s="92" t="s">
        <v>745</v>
      </c>
      <c r="R66" s="92"/>
      <c r="S66" s="92"/>
      <c r="T66" s="100"/>
      <c r="U66" s="101"/>
      <c r="V66" s="92" t="s">
        <v>94</v>
      </c>
      <c r="W66" s="168" t="s">
        <v>698</v>
      </c>
      <c r="X66" s="97" t="s">
        <v>682</v>
      </c>
      <c r="Y66" s="165"/>
    </row>
    <row r="67" spans="1:25" s="39" customFormat="1" ht="18" customHeight="1">
      <c r="A67" s="87">
        <v>20</v>
      </c>
      <c r="B67" s="88">
        <v>21</v>
      </c>
      <c r="C67" s="98" t="s">
        <v>49</v>
      </c>
      <c r="D67" s="85">
        <v>21958</v>
      </c>
      <c r="E67" s="90"/>
      <c r="F67" s="91"/>
      <c r="G67" s="91">
        <v>38353</v>
      </c>
      <c r="H67" s="91"/>
      <c r="I67" s="103" t="s">
        <v>39</v>
      </c>
      <c r="J67" s="93">
        <v>1011</v>
      </c>
      <c r="K67" s="94"/>
      <c r="L67" s="92"/>
      <c r="M67" s="92"/>
      <c r="N67" s="59"/>
      <c r="O67" s="106" t="s">
        <v>45</v>
      </c>
      <c r="P67" s="81"/>
      <c r="Q67" s="96" t="s">
        <v>48</v>
      </c>
      <c r="R67" s="96"/>
      <c r="S67" s="92"/>
      <c r="T67" s="96"/>
      <c r="U67" s="96"/>
      <c r="V67" s="92"/>
      <c r="W67" s="168"/>
      <c r="X67" s="97"/>
      <c r="Y67" s="165"/>
    </row>
    <row r="68" spans="1:23" s="39" customFormat="1" ht="18" customHeight="1">
      <c r="A68" s="87">
        <v>455</v>
      </c>
      <c r="B68" s="88">
        <v>9</v>
      </c>
      <c r="C68" s="128" t="s">
        <v>494</v>
      </c>
      <c r="D68" s="88"/>
      <c r="E68" s="235">
        <v>30553</v>
      </c>
      <c r="F68" s="91">
        <v>39539</v>
      </c>
      <c r="G68" s="91">
        <v>39539</v>
      </c>
      <c r="H68" s="91"/>
      <c r="I68" s="92" t="s">
        <v>12</v>
      </c>
      <c r="J68" s="93">
        <v>1003</v>
      </c>
      <c r="K68" s="94"/>
      <c r="L68" s="92"/>
      <c r="M68" s="59"/>
      <c r="N68" s="106" t="s">
        <v>45</v>
      </c>
      <c r="O68" s="106"/>
      <c r="P68" s="88" t="s">
        <v>745</v>
      </c>
      <c r="Q68" s="92"/>
      <c r="R68" s="100"/>
      <c r="S68" s="101"/>
      <c r="T68" s="92"/>
      <c r="U68" s="97"/>
      <c r="V68" s="97"/>
      <c r="W68" s="234"/>
    </row>
    <row r="69" spans="1:23" s="39" customFormat="1" ht="18" customHeight="1">
      <c r="A69" s="87">
        <v>457</v>
      </c>
      <c r="B69" s="88">
        <v>11</v>
      </c>
      <c r="C69" s="98" t="s">
        <v>495</v>
      </c>
      <c r="D69" s="96"/>
      <c r="E69" s="235">
        <v>29922</v>
      </c>
      <c r="F69" s="91">
        <v>39173</v>
      </c>
      <c r="G69" s="91">
        <v>39173</v>
      </c>
      <c r="H69" s="91"/>
      <c r="I69" s="92" t="s">
        <v>12</v>
      </c>
      <c r="J69" s="93">
        <v>1003</v>
      </c>
      <c r="K69" s="94"/>
      <c r="L69" s="92"/>
      <c r="M69" s="59"/>
      <c r="N69" s="106" t="s">
        <v>45</v>
      </c>
      <c r="O69" s="95"/>
      <c r="P69" s="92" t="s">
        <v>745</v>
      </c>
      <c r="Q69" s="92"/>
      <c r="R69" s="100"/>
      <c r="S69" s="101"/>
      <c r="T69" s="92"/>
      <c r="U69" s="97"/>
      <c r="V69" s="97"/>
      <c r="W69" s="234"/>
    </row>
    <row r="70" spans="1:23" s="39" customFormat="1" ht="18" customHeight="1">
      <c r="A70" s="87">
        <v>1</v>
      </c>
      <c r="B70" s="88">
        <v>17</v>
      </c>
      <c r="C70" s="98" t="s">
        <v>673</v>
      </c>
      <c r="D70" s="88"/>
      <c r="E70" s="237">
        <v>33514</v>
      </c>
      <c r="F70" s="91" t="e">
        <v>#N/A</v>
      </c>
      <c r="G70" s="91">
        <v>40909</v>
      </c>
      <c r="H70" s="91"/>
      <c r="I70" s="92" t="s">
        <v>12</v>
      </c>
      <c r="J70" s="93">
        <v>1003</v>
      </c>
      <c r="K70" s="94"/>
      <c r="L70" s="92"/>
      <c r="M70" s="59"/>
      <c r="N70" s="106" t="s">
        <v>45</v>
      </c>
      <c r="O70" s="82"/>
      <c r="P70" s="88" t="s">
        <v>31</v>
      </c>
      <c r="Q70" s="92"/>
      <c r="R70" s="92" t="s">
        <v>737</v>
      </c>
      <c r="S70" s="101" t="s">
        <v>824</v>
      </c>
      <c r="T70" s="92"/>
      <c r="U70" s="97"/>
      <c r="V70" s="97"/>
      <c r="W70" s="234" t="s">
        <v>1012</v>
      </c>
    </row>
    <row r="71" spans="1:23" s="39" customFormat="1" ht="18" customHeight="1">
      <c r="A71" s="87">
        <v>1</v>
      </c>
      <c r="B71" s="88">
        <v>18</v>
      </c>
      <c r="C71" s="98" t="s">
        <v>837</v>
      </c>
      <c r="D71" s="235">
        <v>32638</v>
      </c>
      <c r="E71" s="237"/>
      <c r="F71" s="91">
        <v>42278</v>
      </c>
      <c r="G71" s="91">
        <v>42278</v>
      </c>
      <c r="H71" s="91"/>
      <c r="I71" s="92" t="s">
        <v>12</v>
      </c>
      <c r="J71" s="93">
        <v>1003</v>
      </c>
      <c r="K71" s="94"/>
      <c r="L71" s="92"/>
      <c r="M71" s="59"/>
      <c r="N71" s="106" t="s">
        <v>45</v>
      </c>
      <c r="O71" s="82"/>
      <c r="P71" s="88" t="s">
        <v>31</v>
      </c>
      <c r="Q71" s="92"/>
      <c r="R71" s="92"/>
      <c r="S71" s="101"/>
      <c r="T71" s="92"/>
      <c r="U71" s="97"/>
      <c r="V71" s="97"/>
      <c r="W71" s="234"/>
    </row>
    <row r="72" spans="1:23" s="39" customFormat="1" ht="18" customHeight="1">
      <c r="A72" s="87"/>
      <c r="B72" s="88">
        <v>25</v>
      </c>
      <c r="C72" s="98" t="s">
        <v>1045</v>
      </c>
      <c r="D72" s="235">
        <v>33742</v>
      </c>
      <c r="E72" s="237"/>
      <c r="F72" s="91"/>
      <c r="G72" s="91">
        <v>42887</v>
      </c>
      <c r="H72" s="91"/>
      <c r="I72" s="92" t="s">
        <v>12</v>
      </c>
      <c r="J72" s="93">
        <v>1003</v>
      </c>
      <c r="K72" s="94"/>
      <c r="L72" s="92"/>
      <c r="M72" s="59"/>
      <c r="N72" s="106" t="s">
        <v>45</v>
      </c>
      <c r="O72" s="82"/>
      <c r="P72" s="88" t="s">
        <v>31</v>
      </c>
      <c r="Q72" s="92"/>
      <c r="R72" s="100"/>
      <c r="S72" s="101"/>
      <c r="T72" s="92"/>
      <c r="U72" s="97"/>
      <c r="V72" s="97"/>
      <c r="W72" s="234"/>
    </row>
    <row r="73" spans="1:23" s="39" customFormat="1" ht="18" customHeight="1">
      <c r="A73" s="87"/>
      <c r="B73" s="88">
        <v>24</v>
      </c>
      <c r="C73" s="241" t="s">
        <v>966</v>
      </c>
      <c r="D73" s="91">
        <v>32990</v>
      </c>
      <c r="E73" s="85"/>
      <c r="F73" s="91"/>
      <c r="G73" s="91">
        <v>42614</v>
      </c>
      <c r="H73" s="91"/>
      <c r="I73" s="161" t="s">
        <v>12</v>
      </c>
      <c r="J73" s="93">
        <v>13095</v>
      </c>
      <c r="K73" s="92"/>
      <c r="L73" s="92"/>
      <c r="M73" s="59"/>
      <c r="N73" s="106" t="s">
        <v>45</v>
      </c>
      <c r="O73" s="97"/>
      <c r="P73" s="161" t="s">
        <v>745</v>
      </c>
      <c r="Q73" s="92"/>
      <c r="R73" s="100"/>
      <c r="S73" s="101"/>
      <c r="T73" s="101"/>
      <c r="U73" s="97"/>
      <c r="V73" s="97"/>
      <c r="W73" s="242"/>
    </row>
    <row r="74" spans="1:23" s="39" customFormat="1" ht="18" customHeight="1">
      <c r="A74" s="87"/>
      <c r="B74" s="88">
        <v>4</v>
      </c>
      <c r="C74" s="128" t="s">
        <v>1061</v>
      </c>
      <c r="D74" s="236">
        <v>32413</v>
      </c>
      <c r="E74" s="236"/>
      <c r="F74" s="91"/>
      <c r="G74" s="91"/>
      <c r="H74" s="91"/>
      <c r="I74" s="92" t="s">
        <v>12</v>
      </c>
      <c r="J74" s="93">
        <v>13095</v>
      </c>
      <c r="K74" s="94"/>
      <c r="L74" s="92"/>
      <c r="M74" s="59"/>
      <c r="N74" s="106" t="s">
        <v>45</v>
      </c>
      <c r="O74" s="95"/>
      <c r="P74" s="95" t="s">
        <v>31</v>
      </c>
      <c r="Q74" s="92"/>
      <c r="R74" s="100"/>
      <c r="S74" s="101"/>
      <c r="T74" s="92"/>
      <c r="U74" s="97"/>
      <c r="V74" s="97"/>
      <c r="W74" s="128"/>
    </row>
    <row r="75" spans="1:23" s="39" customFormat="1" ht="18" customHeight="1">
      <c r="A75" s="87"/>
      <c r="B75" s="88">
        <v>5</v>
      </c>
      <c r="C75" s="128" t="s">
        <v>1062</v>
      </c>
      <c r="D75" s="237" t="s">
        <v>230</v>
      </c>
      <c r="E75" s="236"/>
      <c r="F75" s="91"/>
      <c r="G75" s="91"/>
      <c r="H75" s="91"/>
      <c r="I75" s="92" t="s">
        <v>12</v>
      </c>
      <c r="J75" s="93">
        <v>13095</v>
      </c>
      <c r="K75" s="94"/>
      <c r="L75" s="92"/>
      <c r="M75" s="59"/>
      <c r="N75" s="106" t="s">
        <v>45</v>
      </c>
      <c r="O75" s="95"/>
      <c r="P75" s="95" t="s">
        <v>31</v>
      </c>
      <c r="Q75" s="92"/>
      <c r="R75" s="100"/>
      <c r="S75" s="101"/>
      <c r="T75" s="92"/>
      <c r="U75" s="97"/>
      <c r="V75" s="97"/>
      <c r="W75" s="128"/>
    </row>
    <row r="76" spans="1:25" s="39" customFormat="1" ht="18" customHeight="1">
      <c r="A76" s="87">
        <v>312</v>
      </c>
      <c r="B76" s="88">
        <v>12</v>
      </c>
      <c r="C76" s="98" t="s">
        <v>405</v>
      </c>
      <c r="D76" s="85"/>
      <c r="E76" s="82">
        <v>23118</v>
      </c>
      <c r="F76" s="91">
        <v>31352</v>
      </c>
      <c r="G76" s="91">
        <v>31352</v>
      </c>
      <c r="H76" s="91" t="s">
        <v>896</v>
      </c>
      <c r="I76" s="92" t="s">
        <v>12</v>
      </c>
      <c r="J76" s="93" t="s">
        <v>974</v>
      </c>
      <c r="K76" s="94" t="s">
        <v>14</v>
      </c>
      <c r="L76" s="92" t="s">
        <v>599</v>
      </c>
      <c r="M76" s="92"/>
      <c r="N76" s="59"/>
      <c r="O76" s="92" t="s">
        <v>15</v>
      </c>
      <c r="P76" s="88"/>
      <c r="Q76" s="88" t="s">
        <v>745</v>
      </c>
      <c r="R76" s="88"/>
      <c r="S76" s="92"/>
      <c r="T76" s="100"/>
      <c r="U76" s="101"/>
      <c r="V76" s="104" t="s">
        <v>20</v>
      </c>
      <c r="W76" s="168" t="s">
        <v>696</v>
      </c>
      <c r="X76" s="97" t="s">
        <v>678</v>
      </c>
      <c r="Y76" s="147"/>
    </row>
    <row r="77" spans="1:25" s="39" customFormat="1" ht="18" customHeight="1">
      <c r="A77" s="87">
        <v>70</v>
      </c>
      <c r="B77" s="88">
        <v>10</v>
      </c>
      <c r="C77" s="118" t="s">
        <v>136</v>
      </c>
      <c r="D77" s="120"/>
      <c r="E77" s="85">
        <v>30629</v>
      </c>
      <c r="F77" s="91">
        <v>40817</v>
      </c>
      <c r="G77" s="91">
        <v>40817</v>
      </c>
      <c r="H77" s="91"/>
      <c r="I77" s="106" t="s">
        <v>12</v>
      </c>
      <c r="J77" s="93">
        <v>6031</v>
      </c>
      <c r="K77" s="94"/>
      <c r="L77" s="92"/>
      <c r="M77" s="92"/>
      <c r="N77" s="59"/>
      <c r="O77" s="106" t="s">
        <v>45</v>
      </c>
      <c r="P77" s="106"/>
      <c r="Q77" s="92" t="s">
        <v>31</v>
      </c>
      <c r="R77" s="92"/>
      <c r="S77" s="92"/>
      <c r="T77" s="100"/>
      <c r="U77" s="101"/>
      <c r="V77" s="92"/>
      <c r="W77" s="168"/>
      <c r="X77" s="97"/>
      <c r="Y77" s="147"/>
    </row>
    <row r="78" spans="1:25" s="39" customFormat="1" ht="18" customHeight="1">
      <c r="A78" s="87">
        <v>213</v>
      </c>
      <c r="B78" s="88">
        <v>26</v>
      </c>
      <c r="C78" s="98" t="s">
        <v>306</v>
      </c>
      <c r="D78" s="82"/>
      <c r="E78" s="82">
        <v>30792</v>
      </c>
      <c r="F78" s="91"/>
      <c r="G78" s="91">
        <v>39181</v>
      </c>
      <c r="H78" s="91"/>
      <c r="I78" s="92" t="s">
        <v>12</v>
      </c>
      <c r="J78" s="93">
        <v>15111</v>
      </c>
      <c r="K78" s="94" t="s">
        <v>14</v>
      </c>
      <c r="L78" s="92"/>
      <c r="M78" s="92"/>
      <c r="N78" s="59"/>
      <c r="O78" s="106" t="s">
        <v>45</v>
      </c>
      <c r="P78" s="95"/>
      <c r="Q78" s="103" t="s">
        <v>745</v>
      </c>
      <c r="R78" s="103"/>
      <c r="S78" s="92"/>
      <c r="T78" s="100"/>
      <c r="U78" s="101"/>
      <c r="V78" s="104" t="s">
        <v>94</v>
      </c>
      <c r="W78" s="168" t="s">
        <v>698</v>
      </c>
      <c r="X78" s="97" t="s">
        <v>679</v>
      </c>
      <c r="Y78" s="165"/>
    </row>
    <row r="79" spans="1:23" s="39" customFormat="1" ht="18" customHeight="1">
      <c r="A79" s="106"/>
      <c r="B79" s="88">
        <v>2</v>
      </c>
      <c r="C79" s="128" t="s">
        <v>1059</v>
      </c>
      <c r="D79" s="236"/>
      <c r="E79" s="236">
        <v>30585</v>
      </c>
      <c r="F79" s="91"/>
      <c r="G79" s="91"/>
      <c r="H79" s="91"/>
      <c r="I79" s="92" t="s">
        <v>12</v>
      </c>
      <c r="J79" s="93">
        <v>13095</v>
      </c>
      <c r="K79" s="94"/>
      <c r="L79" s="92"/>
      <c r="M79" s="59"/>
      <c r="N79" s="106" t="s">
        <v>45</v>
      </c>
      <c r="O79" s="95"/>
      <c r="P79" s="95" t="s">
        <v>745</v>
      </c>
      <c r="Q79" s="92"/>
      <c r="R79" s="100"/>
      <c r="S79" s="101"/>
      <c r="T79" s="92"/>
      <c r="U79" s="97"/>
      <c r="V79" s="97"/>
      <c r="W79" s="128"/>
    </row>
    <row r="80" spans="1:25" s="39" customFormat="1" ht="18" customHeight="1">
      <c r="A80" s="87">
        <v>243</v>
      </c>
      <c r="B80" s="88">
        <v>31</v>
      </c>
      <c r="C80" s="102" t="s">
        <v>341</v>
      </c>
      <c r="D80" s="85"/>
      <c r="E80" s="84">
        <v>30201</v>
      </c>
      <c r="F80" s="91">
        <v>40603</v>
      </c>
      <c r="G80" s="91">
        <v>40603</v>
      </c>
      <c r="H80" s="91"/>
      <c r="I80" s="92" t="s">
        <v>12</v>
      </c>
      <c r="J80" s="93">
        <v>1003</v>
      </c>
      <c r="K80" s="94"/>
      <c r="L80" s="92"/>
      <c r="M80" s="92"/>
      <c r="N80" s="59"/>
      <c r="O80" s="106" t="s">
        <v>45</v>
      </c>
      <c r="P80" s="113"/>
      <c r="Q80" s="103" t="s">
        <v>31</v>
      </c>
      <c r="R80" s="103"/>
      <c r="S80" s="92"/>
      <c r="T80" s="100"/>
      <c r="U80" s="101"/>
      <c r="V80" s="92"/>
      <c r="W80" s="168"/>
      <c r="X80" s="97"/>
      <c r="Y80" s="221">
        <v>43327</v>
      </c>
    </row>
    <row r="81" spans="1:25" s="39" customFormat="1" ht="18" customHeight="1">
      <c r="A81" s="87">
        <v>393</v>
      </c>
      <c r="B81" s="88">
        <v>9</v>
      </c>
      <c r="C81" s="109" t="s">
        <v>521</v>
      </c>
      <c r="D81" s="84">
        <v>28128</v>
      </c>
      <c r="E81" s="90"/>
      <c r="F81" s="91"/>
      <c r="G81" s="110">
        <v>41456</v>
      </c>
      <c r="H81" s="91"/>
      <c r="I81" s="92" t="s">
        <v>12</v>
      </c>
      <c r="J81" s="93">
        <v>1003</v>
      </c>
      <c r="K81" s="94"/>
      <c r="L81" s="92"/>
      <c r="M81" s="92"/>
      <c r="N81" s="59"/>
      <c r="O81" s="106" t="s">
        <v>45</v>
      </c>
      <c r="P81" s="108"/>
      <c r="Q81" s="108" t="s">
        <v>31</v>
      </c>
      <c r="R81" s="108"/>
      <c r="S81" s="92"/>
      <c r="T81" s="100"/>
      <c r="U81" s="101"/>
      <c r="V81" s="92"/>
      <c r="W81" s="168"/>
      <c r="X81" s="97"/>
      <c r="Y81" s="147"/>
    </row>
    <row r="82" spans="1:25" s="40" customFormat="1" ht="18" customHeight="1">
      <c r="A82" s="87">
        <v>95</v>
      </c>
      <c r="B82" s="88">
        <v>1</v>
      </c>
      <c r="C82" s="89" t="s">
        <v>176</v>
      </c>
      <c r="D82" s="85">
        <v>21401</v>
      </c>
      <c r="E82" s="90"/>
      <c r="F82" s="91">
        <v>30225</v>
      </c>
      <c r="G82" s="91">
        <v>30225</v>
      </c>
      <c r="H82" s="91">
        <v>30225</v>
      </c>
      <c r="I82" s="92" t="s">
        <v>12</v>
      </c>
      <c r="J82" s="93" t="s">
        <v>974</v>
      </c>
      <c r="K82" s="94" t="s">
        <v>14</v>
      </c>
      <c r="L82" s="6" t="s">
        <v>569</v>
      </c>
      <c r="M82" s="6" t="s">
        <v>983</v>
      </c>
      <c r="N82" s="59" t="s">
        <v>747</v>
      </c>
      <c r="O82" s="92" t="s">
        <v>15</v>
      </c>
      <c r="P82" s="82" t="s">
        <v>930</v>
      </c>
      <c r="Q82" s="88" t="s">
        <v>16</v>
      </c>
      <c r="R82" s="92">
        <v>2000</v>
      </c>
      <c r="S82" s="92"/>
      <c r="T82" s="100"/>
      <c r="U82" s="101"/>
      <c r="V82" s="92" t="s">
        <v>20</v>
      </c>
      <c r="W82" s="168" t="s">
        <v>695</v>
      </c>
      <c r="X82" s="97" t="s">
        <v>677</v>
      </c>
      <c r="Y82" s="163"/>
    </row>
    <row r="83" spans="1:25" s="39" customFormat="1" ht="18" customHeight="1">
      <c r="A83" s="87">
        <v>352</v>
      </c>
      <c r="B83" s="88">
        <v>37</v>
      </c>
      <c r="C83" s="98" t="s">
        <v>1112</v>
      </c>
      <c r="D83" s="82">
        <v>34282</v>
      </c>
      <c r="E83" s="82"/>
      <c r="F83" s="91"/>
      <c r="G83" s="91">
        <v>43236</v>
      </c>
      <c r="H83" s="91"/>
      <c r="I83" s="92" t="s">
        <v>12</v>
      </c>
      <c r="J83" s="93">
        <v>15111</v>
      </c>
      <c r="K83" s="94"/>
      <c r="L83" s="92"/>
      <c r="M83" s="92"/>
      <c r="N83" s="59"/>
      <c r="O83" s="106" t="s">
        <v>45</v>
      </c>
      <c r="P83" s="95"/>
      <c r="Q83" s="95" t="s">
        <v>745</v>
      </c>
      <c r="R83" s="95"/>
      <c r="S83" s="92"/>
      <c r="T83" s="100"/>
      <c r="U83" s="101"/>
      <c r="V83" s="92"/>
      <c r="W83" s="168" t="s">
        <v>700</v>
      </c>
      <c r="X83" s="97"/>
      <c r="Y83" s="147"/>
    </row>
    <row r="84" spans="1:25" s="39" customFormat="1" ht="18" customHeight="1">
      <c r="A84" s="87">
        <v>268</v>
      </c>
      <c r="B84" s="88">
        <v>27</v>
      </c>
      <c r="C84" s="102" t="s">
        <v>379</v>
      </c>
      <c r="D84" s="85">
        <v>32896</v>
      </c>
      <c r="E84" s="82"/>
      <c r="F84" s="91">
        <v>41671</v>
      </c>
      <c r="G84" s="91">
        <v>41671</v>
      </c>
      <c r="H84" s="91"/>
      <c r="I84" s="92" t="s">
        <v>12</v>
      </c>
      <c r="J84" s="93">
        <v>15111</v>
      </c>
      <c r="K84" s="94"/>
      <c r="L84" s="92"/>
      <c r="M84" s="92"/>
      <c r="N84" s="59"/>
      <c r="O84" s="106" t="s">
        <v>554</v>
      </c>
      <c r="P84" s="95"/>
      <c r="Q84" s="92" t="s">
        <v>745</v>
      </c>
      <c r="R84" s="92"/>
      <c r="S84" s="92"/>
      <c r="T84" s="100"/>
      <c r="U84" s="101"/>
      <c r="V84" s="92" t="s">
        <v>642</v>
      </c>
      <c r="W84" s="168" t="s">
        <v>702</v>
      </c>
      <c r="X84" s="97" t="s">
        <v>692</v>
      </c>
      <c r="Y84" s="147" t="s">
        <v>969</v>
      </c>
    </row>
    <row r="85" spans="1:24" s="39" customFormat="1" ht="18" customHeight="1">
      <c r="A85" s="106"/>
      <c r="B85" s="88">
        <v>29</v>
      </c>
      <c r="C85" s="98" t="s">
        <v>1046</v>
      </c>
      <c r="D85" s="100"/>
      <c r="E85" s="235">
        <v>34378</v>
      </c>
      <c r="F85" s="91"/>
      <c r="G85" s="91">
        <v>42948</v>
      </c>
      <c r="H85" s="91"/>
      <c r="I85" s="161" t="s">
        <v>12</v>
      </c>
      <c r="J85" s="93">
        <v>13095</v>
      </c>
      <c r="K85" s="94"/>
      <c r="L85" s="108"/>
      <c r="M85" s="108"/>
      <c r="N85" s="59"/>
      <c r="O85" s="106" t="s">
        <v>45</v>
      </c>
      <c r="P85" s="108"/>
      <c r="Q85" s="161" t="s">
        <v>31</v>
      </c>
      <c r="R85" s="92"/>
      <c r="S85" s="100"/>
      <c r="T85" s="101"/>
      <c r="U85" s="92"/>
      <c r="V85" s="97"/>
      <c r="W85" s="97"/>
      <c r="X85" s="234"/>
    </row>
    <row r="86" spans="1:24" s="39" customFormat="1" ht="18" customHeight="1">
      <c r="A86" s="106"/>
      <c r="B86" s="88">
        <v>1</v>
      </c>
      <c r="C86" s="98" t="s">
        <v>923</v>
      </c>
      <c r="D86" s="235"/>
      <c r="E86" s="237">
        <v>30909</v>
      </c>
      <c r="F86" s="91"/>
      <c r="G86" s="91">
        <v>42339</v>
      </c>
      <c r="H86" s="91"/>
      <c r="I86" s="92" t="s">
        <v>12</v>
      </c>
      <c r="J86" s="93">
        <v>1008</v>
      </c>
      <c r="K86" s="94"/>
      <c r="L86" s="92"/>
      <c r="M86" s="92"/>
      <c r="N86" s="59"/>
      <c r="O86" s="106" t="s">
        <v>45</v>
      </c>
      <c r="P86" s="82"/>
      <c r="Q86" s="88" t="s">
        <v>48</v>
      </c>
      <c r="R86" s="92"/>
      <c r="S86" s="92"/>
      <c r="T86" s="101"/>
      <c r="U86" s="92"/>
      <c r="V86" s="97"/>
      <c r="W86" s="97"/>
      <c r="X86" s="234"/>
    </row>
    <row r="87" spans="1:25" s="39" customFormat="1" ht="18" customHeight="1">
      <c r="A87" s="87">
        <v>141</v>
      </c>
      <c r="B87" s="147">
        <v>34</v>
      </c>
      <c r="C87" s="102" t="s">
        <v>209</v>
      </c>
      <c r="D87" s="85">
        <v>21485</v>
      </c>
      <c r="E87" s="90"/>
      <c r="F87" s="91" t="s">
        <v>862</v>
      </c>
      <c r="G87" s="91" t="s">
        <v>862</v>
      </c>
      <c r="H87" s="91" t="s">
        <v>862</v>
      </c>
      <c r="I87" s="92" t="s">
        <v>12</v>
      </c>
      <c r="J87" s="93">
        <v>1007</v>
      </c>
      <c r="K87" s="94"/>
      <c r="L87" s="92"/>
      <c r="M87" s="92"/>
      <c r="N87" s="59"/>
      <c r="O87" s="92" t="s">
        <v>15</v>
      </c>
      <c r="P87" s="95"/>
      <c r="Q87" s="92" t="s">
        <v>34</v>
      </c>
      <c r="R87" s="92"/>
      <c r="S87" s="92"/>
      <c r="T87" s="92"/>
      <c r="U87" s="92"/>
      <c r="V87" s="92"/>
      <c r="W87" s="168" t="s">
        <v>697</v>
      </c>
      <c r="X87" s="97" t="s">
        <v>684</v>
      </c>
      <c r="Y87" s="147"/>
    </row>
    <row r="88" spans="1:25" s="39" customFormat="1" ht="18" customHeight="1">
      <c r="A88" s="87">
        <v>267</v>
      </c>
      <c r="B88" s="88">
        <v>25</v>
      </c>
      <c r="C88" s="139" t="s">
        <v>376</v>
      </c>
      <c r="D88" s="85">
        <v>32878</v>
      </c>
      <c r="E88" s="84"/>
      <c r="F88" s="91">
        <v>41671</v>
      </c>
      <c r="G88" s="91">
        <v>41671</v>
      </c>
      <c r="H88" s="91"/>
      <c r="I88" s="92" t="s">
        <v>365</v>
      </c>
      <c r="J88" s="93">
        <v>15111</v>
      </c>
      <c r="K88" s="94"/>
      <c r="L88" s="92"/>
      <c r="M88" s="92"/>
      <c r="N88" s="59"/>
      <c r="O88" s="106" t="s">
        <v>554</v>
      </c>
      <c r="P88" s="113"/>
      <c r="Q88" s="92" t="s">
        <v>745</v>
      </c>
      <c r="R88" s="92"/>
      <c r="S88" s="92"/>
      <c r="T88" s="100"/>
      <c r="U88" s="101"/>
      <c r="V88" s="92" t="s">
        <v>642</v>
      </c>
      <c r="W88" s="168" t="s">
        <v>702</v>
      </c>
      <c r="X88" s="97" t="s">
        <v>691</v>
      </c>
      <c r="Y88" s="147"/>
    </row>
    <row r="89" spans="1:25" s="39" customFormat="1" ht="18" customHeight="1">
      <c r="A89" s="87">
        <v>222</v>
      </c>
      <c r="B89" s="88">
        <v>4</v>
      </c>
      <c r="C89" s="98" t="s">
        <v>18</v>
      </c>
      <c r="D89" s="85">
        <v>19961</v>
      </c>
      <c r="E89" s="90"/>
      <c r="F89" s="91">
        <v>28430</v>
      </c>
      <c r="G89" s="91" t="s">
        <v>890</v>
      </c>
      <c r="H89" s="91" t="s">
        <v>890</v>
      </c>
      <c r="I89" s="108" t="s">
        <v>12</v>
      </c>
      <c r="J89" s="93" t="s">
        <v>973</v>
      </c>
      <c r="K89" s="94" t="s">
        <v>14</v>
      </c>
      <c r="L89" s="101"/>
      <c r="M89" s="101"/>
      <c r="N89" s="59"/>
      <c r="O89" s="92" t="s">
        <v>15</v>
      </c>
      <c r="P89" s="95" t="s">
        <v>930</v>
      </c>
      <c r="Q89" s="95" t="s">
        <v>557</v>
      </c>
      <c r="R89" s="103">
        <v>2009</v>
      </c>
      <c r="S89" s="92"/>
      <c r="T89" s="92"/>
      <c r="U89" s="92"/>
      <c r="V89" s="92" t="s">
        <v>17</v>
      </c>
      <c r="W89" s="168" t="s">
        <v>699</v>
      </c>
      <c r="X89" s="97" t="s">
        <v>681</v>
      </c>
      <c r="Y89" s="166" t="s">
        <v>581</v>
      </c>
    </row>
    <row r="90" spans="1:26" s="39" customFormat="1" ht="18" customHeight="1">
      <c r="A90" s="87">
        <v>88</v>
      </c>
      <c r="B90" s="147">
        <v>14</v>
      </c>
      <c r="C90" s="98" t="s">
        <v>163</v>
      </c>
      <c r="D90" s="85">
        <v>21556</v>
      </c>
      <c r="E90" s="90"/>
      <c r="F90" s="91" t="s">
        <v>866</v>
      </c>
      <c r="G90" s="91" t="s">
        <v>866</v>
      </c>
      <c r="H90" s="91" t="s">
        <v>866</v>
      </c>
      <c r="I90" s="92" t="s">
        <v>12</v>
      </c>
      <c r="J90" s="93">
        <v>1007</v>
      </c>
      <c r="K90" s="94"/>
      <c r="L90" s="92"/>
      <c r="M90" s="92"/>
      <c r="N90" s="59"/>
      <c r="O90" s="92" t="s">
        <v>15</v>
      </c>
      <c r="P90" s="82"/>
      <c r="Q90" s="88" t="s">
        <v>34</v>
      </c>
      <c r="R90" s="88"/>
      <c r="S90" s="92"/>
      <c r="T90" s="88"/>
      <c r="U90" s="88"/>
      <c r="V90" s="88"/>
      <c r="W90" s="92"/>
      <c r="X90" s="168"/>
      <c r="Y90" s="97"/>
      <c r="Z90" s="165"/>
    </row>
    <row r="91" spans="1:26" s="265" customFormat="1" ht="18" customHeight="1">
      <c r="A91" s="87">
        <v>180</v>
      </c>
      <c r="B91" s="251">
        <v>35</v>
      </c>
      <c r="C91" s="271" t="s">
        <v>239</v>
      </c>
      <c r="D91" s="253">
        <v>21575</v>
      </c>
      <c r="E91" s="254"/>
      <c r="F91" s="91">
        <v>29830</v>
      </c>
      <c r="G91" s="255">
        <v>29830</v>
      </c>
      <c r="H91" s="255" t="s">
        <v>883</v>
      </c>
      <c r="I91" s="256" t="s">
        <v>12</v>
      </c>
      <c r="J91" s="257" t="s">
        <v>975</v>
      </c>
      <c r="K91" s="258" t="s">
        <v>14</v>
      </c>
      <c r="L91" s="256"/>
      <c r="M91" s="256"/>
      <c r="N91" s="259"/>
      <c r="O91" s="256" t="s">
        <v>15</v>
      </c>
      <c r="P91" s="283"/>
      <c r="Q91" s="256" t="s">
        <v>31</v>
      </c>
      <c r="R91" s="256"/>
      <c r="S91" s="256"/>
      <c r="T91" s="261"/>
      <c r="U91" s="262"/>
      <c r="V91" s="262"/>
      <c r="W91" s="256" t="s">
        <v>631</v>
      </c>
      <c r="X91" s="264" t="s">
        <v>701</v>
      </c>
      <c r="Y91" s="260" t="s">
        <v>689</v>
      </c>
      <c r="Z91" s="251"/>
    </row>
    <row r="92" spans="1:26" s="39" customFormat="1" ht="18" customHeight="1">
      <c r="A92" s="87">
        <v>418</v>
      </c>
      <c r="B92" s="147">
        <v>22</v>
      </c>
      <c r="C92" s="98" t="s">
        <v>41</v>
      </c>
      <c r="D92" s="85">
        <v>23271</v>
      </c>
      <c r="E92" s="90"/>
      <c r="F92" s="91" t="e">
        <v>#N/A</v>
      </c>
      <c r="G92" s="91" t="s">
        <v>910</v>
      </c>
      <c r="H92" s="91" t="s">
        <v>910</v>
      </c>
      <c r="I92" s="92" t="s">
        <v>12</v>
      </c>
      <c r="J92" s="93">
        <v>1007</v>
      </c>
      <c r="K92" s="94"/>
      <c r="L92" s="92"/>
      <c r="M92" s="92"/>
      <c r="N92" s="59"/>
      <c r="O92" s="92" t="s">
        <v>15</v>
      </c>
      <c r="P92" s="95"/>
      <c r="Q92" s="92" t="s">
        <v>34</v>
      </c>
      <c r="R92" s="92"/>
      <c r="S92" s="92"/>
      <c r="T92" s="92"/>
      <c r="U92" s="92"/>
      <c r="V92" s="92"/>
      <c r="W92" s="92"/>
      <c r="X92" s="168"/>
      <c r="Y92" s="97"/>
      <c r="Z92" s="165"/>
    </row>
    <row r="93" spans="1:26" s="39" customFormat="1" ht="18" customHeight="1">
      <c r="A93" s="87">
        <v>117</v>
      </c>
      <c r="B93" s="147">
        <v>8</v>
      </c>
      <c r="C93" s="102" t="s">
        <v>192</v>
      </c>
      <c r="D93" s="85">
        <v>23312</v>
      </c>
      <c r="E93" s="90"/>
      <c r="F93" s="91">
        <v>34182</v>
      </c>
      <c r="G93" s="91">
        <v>34182</v>
      </c>
      <c r="H93" s="91" t="s">
        <v>875</v>
      </c>
      <c r="I93" s="92" t="s">
        <v>12</v>
      </c>
      <c r="J93" s="93" t="s">
        <v>974</v>
      </c>
      <c r="K93" s="94" t="s">
        <v>14</v>
      </c>
      <c r="L93" s="92" t="s">
        <v>465</v>
      </c>
      <c r="M93" s="92"/>
      <c r="N93" s="59">
        <v>42103</v>
      </c>
      <c r="O93" s="92" t="s">
        <v>15</v>
      </c>
      <c r="P93" s="95" t="s">
        <v>930</v>
      </c>
      <c r="Q93" s="92" t="s">
        <v>16</v>
      </c>
      <c r="R93" s="92">
        <v>2005</v>
      </c>
      <c r="S93" s="92"/>
      <c r="T93" s="100"/>
      <c r="U93" s="101"/>
      <c r="V93" s="101"/>
      <c r="W93" s="92" t="s">
        <v>606</v>
      </c>
      <c r="X93" s="168" t="s">
        <v>697</v>
      </c>
      <c r="Y93" s="97" t="s">
        <v>1109</v>
      </c>
      <c r="Z93" s="147"/>
    </row>
    <row r="94" spans="1:26" s="41" customFormat="1" ht="18" customHeight="1">
      <c r="A94" s="87">
        <v>202</v>
      </c>
      <c r="B94" s="88">
        <v>13</v>
      </c>
      <c r="C94" s="98" t="s">
        <v>302</v>
      </c>
      <c r="D94" s="85"/>
      <c r="E94" s="82">
        <v>29932</v>
      </c>
      <c r="F94" s="91" t="s">
        <v>887</v>
      </c>
      <c r="G94" s="91" t="s">
        <v>887</v>
      </c>
      <c r="H94" s="91">
        <v>39169</v>
      </c>
      <c r="I94" s="92" t="s">
        <v>12</v>
      </c>
      <c r="J94" s="93" t="s">
        <v>975</v>
      </c>
      <c r="K94" s="94" t="s">
        <v>14</v>
      </c>
      <c r="L94" s="92"/>
      <c r="M94" s="92"/>
      <c r="N94" s="59"/>
      <c r="O94" s="92" t="s">
        <v>15</v>
      </c>
      <c r="P94" s="97"/>
      <c r="Q94" s="92" t="s">
        <v>745</v>
      </c>
      <c r="R94" s="92"/>
      <c r="S94" s="92" t="s">
        <v>736</v>
      </c>
      <c r="T94" s="100"/>
      <c r="U94" s="92" t="s">
        <v>764</v>
      </c>
      <c r="V94" s="92"/>
      <c r="W94" s="104" t="s">
        <v>94</v>
      </c>
      <c r="X94" s="168" t="s">
        <v>698</v>
      </c>
      <c r="Y94" s="97" t="s">
        <v>685</v>
      </c>
      <c r="Z94" s="165"/>
    </row>
    <row r="95" spans="1:26" s="39" customFormat="1" ht="18" customHeight="1">
      <c r="A95" s="87">
        <v>63</v>
      </c>
      <c r="B95" s="88">
        <v>2</v>
      </c>
      <c r="C95" s="102" t="s">
        <v>127</v>
      </c>
      <c r="D95" s="82"/>
      <c r="E95" s="82">
        <v>23421</v>
      </c>
      <c r="F95" s="91">
        <v>33227</v>
      </c>
      <c r="G95" s="91">
        <v>33227</v>
      </c>
      <c r="H95" s="91">
        <v>33227</v>
      </c>
      <c r="I95" s="92" t="s">
        <v>12</v>
      </c>
      <c r="J95" s="93">
        <v>6031</v>
      </c>
      <c r="K95" s="94"/>
      <c r="L95" s="92" t="s">
        <v>1119</v>
      </c>
      <c r="M95" s="92"/>
      <c r="N95" s="59" t="s">
        <v>747</v>
      </c>
      <c r="O95" s="92" t="s">
        <v>15</v>
      </c>
      <c r="P95" s="95"/>
      <c r="Q95" s="103" t="s">
        <v>31</v>
      </c>
      <c r="R95" s="103"/>
      <c r="S95" s="92"/>
      <c r="T95" s="100"/>
      <c r="U95" s="101"/>
      <c r="V95" s="101"/>
      <c r="W95" s="92"/>
      <c r="X95" s="168"/>
      <c r="Y95" s="97"/>
      <c r="Z95" s="147"/>
    </row>
    <row r="96" spans="1:26" s="39" customFormat="1" ht="18" customHeight="1">
      <c r="A96" s="87">
        <v>325</v>
      </c>
      <c r="B96" s="88">
        <v>8</v>
      </c>
      <c r="C96" s="102" t="s">
        <v>429</v>
      </c>
      <c r="D96" s="156"/>
      <c r="E96" s="82">
        <v>23431</v>
      </c>
      <c r="F96" s="91">
        <v>34151</v>
      </c>
      <c r="G96" s="91">
        <v>34151</v>
      </c>
      <c r="H96" s="91" t="s">
        <v>898</v>
      </c>
      <c r="I96" s="92" t="s">
        <v>12</v>
      </c>
      <c r="J96" s="93" t="s">
        <v>975</v>
      </c>
      <c r="K96" s="94" t="s">
        <v>14</v>
      </c>
      <c r="L96" s="92"/>
      <c r="M96" s="92"/>
      <c r="N96" s="59"/>
      <c r="O96" s="92" t="s">
        <v>15</v>
      </c>
      <c r="P96" s="97"/>
      <c r="Q96" s="92" t="s">
        <v>745</v>
      </c>
      <c r="R96" s="92"/>
      <c r="S96" s="92"/>
      <c r="T96" s="100"/>
      <c r="U96" s="101"/>
      <c r="V96" s="101"/>
      <c r="W96" s="104" t="s">
        <v>422</v>
      </c>
      <c r="X96" s="168" t="s">
        <v>700</v>
      </c>
      <c r="Y96" s="97" t="s">
        <v>834</v>
      </c>
      <c r="Z96" s="147"/>
    </row>
    <row r="97" spans="1:26" s="39" customFormat="1" ht="18" customHeight="1">
      <c r="A97" s="87">
        <v>218</v>
      </c>
      <c r="B97" s="88">
        <v>29</v>
      </c>
      <c r="C97" s="303" t="s">
        <v>592</v>
      </c>
      <c r="D97" s="82"/>
      <c r="E97" s="84">
        <v>33071</v>
      </c>
      <c r="F97" s="91"/>
      <c r="G97" s="91">
        <v>42736</v>
      </c>
      <c r="H97" s="91"/>
      <c r="I97" s="108" t="s">
        <v>12</v>
      </c>
      <c r="J97" s="93">
        <v>15111</v>
      </c>
      <c r="K97" s="94"/>
      <c r="L97" s="92"/>
      <c r="M97" s="92" t="s">
        <v>1107</v>
      </c>
      <c r="N97" s="59"/>
      <c r="O97" s="106" t="s">
        <v>45</v>
      </c>
      <c r="P97" s="108"/>
      <c r="Q97" s="108" t="s">
        <v>745</v>
      </c>
      <c r="R97" s="108"/>
      <c r="S97" s="92"/>
      <c r="T97" s="100"/>
      <c r="U97" s="101"/>
      <c r="V97" s="101"/>
      <c r="W97" s="92"/>
      <c r="X97" s="168"/>
      <c r="Y97" s="97"/>
      <c r="Z97" s="164"/>
    </row>
    <row r="98" spans="1:26" s="39" customFormat="1" ht="18" customHeight="1">
      <c r="A98" s="87">
        <v>47</v>
      </c>
      <c r="B98" s="88">
        <v>5</v>
      </c>
      <c r="C98" s="109" t="s">
        <v>109</v>
      </c>
      <c r="D98" s="90">
        <v>30937</v>
      </c>
      <c r="E98" s="117"/>
      <c r="F98" s="91">
        <v>39753</v>
      </c>
      <c r="G98" s="91">
        <v>39753</v>
      </c>
      <c r="H98" s="91"/>
      <c r="I98" s="103" t="s">
        <v>39</v>
      </c>
      <c r="J98" s="93">
        <v>1003</v>
      </c>
      <c r="K98" s="94"/>
      <c r="L98" s="92"/>
      <c r="M98" s="92"/>
      <c r="N98" s="59"/>
      <c r="O98" s="106" t="s">
        <v>45</v>
      </c>
      <c r="P98" s="108"/>
      <c r="Q98" s="108" t="s">
        <v>745</v>
      </c>
      <c r="R98" s="108"/>
      <c r="S98" s="92"/>
      <c r="T98" s="100"/>
      <c r="U98" s="101"/>
      <c r="V98" s="101"/>
      <c r="W98" s="92"/>
      <c r="X98" s="168"/>
      <c r="Y98" s="97"/>
      <c r="Z98" s="147"/>
    </row>
    <row r="99" spans="1:26" s="39" customFormat="1" ht="18" customHeight="1">
      <c r="A99" s="87">
        <v>96</v>
      </c>
      <c r="B99" s="88">
        <v>13</v>
      </c>
      <c r="C99" s="98" t="s">
        <v>119</v>
      </c>
      <c r="D99" s="85"/>
      <c r="E99" s="85">
        <v>33160</v>
      </c>
      <c r="F99" s="91"/>
      <c r="G99" s="91">
        <v>41456</v>
      </c>
      <c r="H99" s="91"/>
      <c r="I99" s="92" t="s">
        <v>12</v>
      </c>
      <c r="J99" s="93">
        <v>1003</v>
      </c>
      <c r="K99" s="94"/>
      <c r="L99" s="92"/>
      <c r="M99" s="92"/>
      <c r="N99" s="59"/>
      <c r="O99" s="106" t="s">
        <v>45</v>
      </c>
      <c r="P99" s="81"/>
      <c r="Q99" s="96" t="s">
        <v>31</v>
      </c>
      <c r="R99" s="96"/>
      <c r="S99" s="92"/>
      <c r="T99" s="100"/>
      <c r="U99" s="101"/>
      <c r="V99" s="101"/>
      <c r="W99" s="92"/>
      <c r="X99" s="168"/>
      <c r="Y99" s="97"/>
      <c r="Z99" s="147"/>
    </row>
    <row r="100" spans="1:26" s="39" customFormat="1" ht="18" customHeight="1">
      <c r="A100" s="87">
        <v>376</v>
      </c>
      <c r="B100" s="88">
        <v>22</v>
      </c>
      <c r="C100" s="98" t="s">
        <v>142</v>
      </c>
      <c r="D100" s="82"/>
      <c r="E100" s="82">
        <v>23443</v>
      </c>
      <c r="F100" s="91" t="e">
        <v>#N/A</v>
      </c>
      <c r="G100" s="91" t="s">
        <v>903</v>
      </c>
      <c r="H100" s="91" t="s">
        <v>903</v>
      </c>
      <c r="I100" s="92" t="s">
        <v>12</v>
      </c>
      <c r="J100" s="93">
        <v>1004</v>
      </c>
      <c r="K100" s="94"/>
      <c r="L100" s="92"/>
      <c r="M100" s="92"/>
      <c r="N100" s="59"/>
      <c r="O100" s="92" t="s">
        <v>15</v>
      </c>
      <c r="P100" s="95"/>
      <c r="Q100" s="88" t="s">
        <v>31</v>
      </c>
      <c r="R100" s="88"/>
      <c r="S100" s="92"/>
      <c r="T100" s="100"/>
      <c r="U100" s="101"/>
      <c r="V100" s="101"/>
      <c r="W100" s="92"/>
      <c r="X100" s="168"/>
      <c r="Y100" s="97"/>
      <c r="Z100" s="147"/>
    </row>
    <row r="101" spans="1:24" s="39" customFormat="1" ht="18" customHeight="1">
      <c r="A101" s="106"/>
      <c r="B101" s="88">
        <v>3</v>
      </c>
      <c r="C101" s="308" t="s">
        <v>1043</v>
      </c>
      <c r="D101" s="236"/>
      <c r="E101" s="236">
        <v>34505</v>
      </c>
      <c r="F101" s="310"/>
      <c r="G101" s="91">
        <v>42979</v>
      </c>
      <c r="H101" s="91"/>
      <c r="I101" s="92" t="s">
        <v>12</v>
      </c>
      <c r="J101" s="93">
        <v>13095</v>
      </c>
      <c r="K101" s="94"/>
      <c r="L101" s="92"/>
      <c r="M101" s="92"/>
      <c r="N101" s="59"/>
      <c r="O101" s="106" t="s">
        <v>45</v>
      </c>
      <c r="P101" s="95"/>
      <c r="Q101" s="95" t="s">
        <v>31</v>
      </c>
      <c r="R101" s="92"/>
      <c r="S101" s="100"/>
      <c r="T101" s="101"/>
      <c r="U101" s="92"/>
      <c r="V101" s="97"/>
      <c r="W101" s="97"/>
      <c r="X101" s="128"/>
    </row>
    <row r="102" spans="1:26" s="39" customFormat="1" ht="18" customHeight="1">
      <c r="A102" s="87">
        <v>75</v>
      </c>
      <c r="B102" s="88">
        <v>5</v>
      </c>
      <c r="C102" s="105" t="s">
        <v>151</v>
      </c>
      <c r="D102" s="82"/>
      <c r="E102" s="82">
        <v>31326</v>
      </c>
      <c r="F102" s="91">
        <v>39873</v>
      </c>
      <c r="G102" s="91">
        <v>39873</v>
      </c>
      <c r="H102" s="91"/>
      <c r="I102" s="92" t="s">
        <v>12</v>
      </c>
      <c r="J102" s="93">
        <v>1003</v>
      </c>
      <c r="K102" s="94"/>
      <c r="L102" s="92"/>
      <c r="M102" s="92"/>
      <c r="N102" s="59"/>
      <c r="O102" s="106" t="s">
        <v>45</v>
      </c>
      <c r="P102" s="107"/>
      <c r="Q102" s="88" t="s">
        <v>745</v>
      </c>
      <c r="R102" s="88"/>
      <c r="S102" s="92"/>
      <c r="T102" s="100"/>
      <c r="U102" s="101"/>
      <c r="V102" s="101"/>
      <c r="W102" s="92"/>
      <c r="X102" s="168"/>
      <c r="Y102" s="97"/>
      <c r="Z102" s="147" t="s">
        <v>568</v>
      </c>
    </row>
    <row r="103" spans="1:24" s="39" customFormat="1" ht="18" customHeight="1">
      <c r="A103" s="106"/>
      <c r="B103" s="88">
        <v>6</v>
      </c>
      <c r="C103" s="306" t="s">
        <v>675</v>
      </c>
      <c r="D103" s="235"/>
      <c r="E103" s="235">
        <v>31318</v>
      </c>
      <c r="F103" s="310"/>
      <c r="G103" s="91">
        <v>39692</v>
      </c>
      <c r="H103" s="91"/>
      <c r="I103" s="103" t="s">
        <v>39</v>
      </c>
      <c r="J103" s="93">
        <v>1003</v>
      </c>
      <c r="K103" s="94"/>
      <c r="L103" s="92"/>
      <c r="M103" s="92"/>
      <c r="N103" s="59"/>
      <c r="O103" s="106" t="s">
        <v>45</v>
      </c>
      <c r="P103" s="107"/>
      <c r="Q103" s="92" t="s">
        <v>745</v>
      </c>
      <c r="R103" s="92"/>
      <c r="S103" s="100"/>
      <c r="T103" s="101"/>
      <c r="U103" s="92"/>
      <c r="V103" s="97"/>
      <c r="W103" s="97"/>
      <c r="X103" s="234"/>
    </row>
    <row r="104" spans="1:24" s="39" customFormat="1" ht="18" customHeight="1">
      <c r="A104" s="106"/>
      <c r="B104" s="88">
        <v>11</v>
      </c>
      <c r="C104" s="305" t="s">
        <v>507</v>
      </c>
      <c r="D104" s="236"/>
      <c r="E104" s="236">
        <v>31860</v>
      </c>
      <c r="F104" s="310">
        <v>41791</v>
      </c>
      <c r="G104" s="91">
        <v>41791</v>
      </c>
      <c r="H104" s="91"/>
      <c r="I104" s="92" t="s">
        <v>12</v>
      </c>
      <c r="J104" s="93">
        <v>1003</v>
      </c>
      <c r="K104" s="94"/>
      <c r="L104" s="92"/>
      <c r="M104" s="92"/>
      <c r="N104" s="59"/>
      <c r="O104" s="106" t="s">
        <v>45</v>
      </c>
      <c r="P104" s="95"/>
      <c r="Q104" s="92" t="s">
        <v>31</v>
      </c>
      <c r="R104" s="92"/>
      <c r="S104" s="100"/>
      <c r="T104" s="101"/>
      <c r="U104" s="92"/>
      <c r="V104" s="97"/>
      <c r="W104" s="97"/>
      <c r="X104" s="234"/>
    </row>
    <row r="105" spans="1:24" s="39" customFormat="1" ht="18" customHeight="1">
      <c r="A105" s="106"/>
      <c r="B105" s="88">
        <v>12</v>
      </c>
      <c r="C105" s="305" t="s">
        <v>925</v>
      </c>
      <c r="D105" s="235"/>
      <c r="E105" s="237">
        <v>32830</v>
      </c>
      <c r="F105" s="310"/>
      <c r="G105" s="91">
        <v>42339</v>
      </c>
      <c r="H105" s="91"/>
      <c r="I105" s="92" t="s">
        <v>12</v>
      </c>
      <c r="J105" s="93">
        <v>1003</v>
      </c>
      <c r="K105" s="94"/>
      <c r="L105" s="92"/>
      <c r="M105" s="92"/>
      <c r="N105" s="59"/>
      <c r="O105" s="106" t="s">
        <v>45</v>
      </c>
      <c r="P105" s="82"/>
      <c r="Q105" s="88" t="s">
        <v>31</v>
      </c>
      <c r="R105" s="92"/>
      <c r="S105" s="92"/>
      <c r="T105" s="101"/>
      <c r="U105" s="92"/>
      <c r="V105" s="97"/>
      <c r="W105" s="97"/>
      <c r="X105" s="234"/>
    </row>
    <row r="106" spans="1:24" s="39" customFormat="1" ht="18" customHeight="1">
      <c r="A106" s="106"/>
      <c r="B106" s="88">
        <v>14</v>
      </c>
      <c r="C106" s="305" t="s">
        <v>1005</v>
      </c>
      <c r="D106" s="235"/>
      <c r="E106" s="237">
        <v>32509</v>
      </c>
      <c r="F106" s="310"/>
      <c r="G106" s="91">
        <v>42736</v>
      </c>
      <c r="H106" s="91"/>
      <c r="I106" s="92" t="s">
        <v>12</v>
      </c>
      <c r="J106" s="93">
        <v>1003</v>
      </c>
      <c r="K106" s="94"/>
      <c r="L106" s="92"/>
      <c r="M106" s="92"/>
      <c r="N106" s="59"/>
      <c r="O106" s="106" t="s">
        <v>45</v>
      </c>
      <c r="P106" s="82"/>
      <c r="Q106" s="88" t="s">
        <v>31</v>
      </c>
      <c r="R106" s="92"/>
      <c r="S106" s="100"/>
      <c r="T106" s="101"/>
      <c r="U106" s="92"/>
      <c r="V106" s="97"/>
      <c r="W106" s="97"/>
      <c r="X106" s="234"/>
    </row>
    <row r="107" spans="1:24" s="39" customFormat="1" ht="18" customHeight="1">
      <c r="A107" s="106"/>
      <c r="B107" s="88">
        <v>16</v>
      </c>
      <c r="C107" s="305" t="s">
        <v>1015</v>
      </c>
      <c r="D107" s="235">
        <v>33936</v>
      </c>
      <c r="E107" s="237"/>
      <c r="F107" s="310"/>
      <c r="G107" s="91">
        <v>42856</v>
      </c>
      <c r="H107" s="91"/>
      <c r="I107" s="92" t="s">
        <v>12</v>
      </c>
      <c r="J107" s="93">
        <v>1003</v>
      </c>
      <c r="K107" s="94"/>
      <c r="L107" s="92"/>
      <c r="M107" s="92"/>
      <c r="N107" s="59"/>
      <c r="O107" s="106" t="s">
        <v>45</v>
      </c>
      <c r="P107" s="82"/>
      <c r="Q107" s="88" t="s">
        <v>31</v>
      </c>
      <c r="R107" s="92"/>
      <c r="S107" s="100"/>
      <c r="T107" s="101"/>
      <c r="U107" s="92"/>
      <c r="V107" s="97"/>
      <c r="W107" s="97"/>
      <c r="X107" s="234"/>
    </row>
    <row r="108" spans="1:26" s="39" customFormat="1" ht="18" customHeight="1">
      <c r="A108" s="106"/>
      <c r="B108" s="88">
        <v>1</v>
      </c>
      <c r="C108" s="307" t="s">
        <v>496</v>
      </c>
      <c r="D108" s="236">
        <v>29768</v>
      </c>
      <c r="E108" s="91"/>
      <c r="F108" s="310"/>
      <c r="G108" s="91">
        <v>39873</v>
      </c>
      <c r="H108" s="91"/>
      <c r="I108" s="92" t="s">
        <v>12</v>
      </c>
      <c r="J108" s="93">
        <v>13095</v>
      </c>
      <c r="K108" s="94"/>
      <c r="L108" s="92"/>
      <c r="M108" s="92"/>
      <c r="N108" s="92"/>
      <c r="O108" s="106" t="s">
        <v>45</v>
      </c>
      <c r="Q108" s="88" t="s">
        <v>31</v>
      </c>
      <c r="S108" s="88"/>
      <c r="T108" s="92"/>
      <c r="U108" s="100"/>
      <c r="V108" s="101"/>
      <c r="W108" s="92"/>
      <c r="X108" s="168"/>
      <c r="Y108" s="97"/>
      <c r="Z108" s="147"/>
    </row>
    <row r="109" spans="1:26" s="43" customFormat="1" ht="18" customHeight="1">
      <c r="A109" s="87">
        <v>317</v>
      </c>
      <c r="B109" s="88">
        <v>27</v>
      </c>
      <c r="C109" s="98" t="s">
        <v>1053</v>
      </c>
      <c r="D109" s="294">
        <v>33305</v>
      </c>
      <c r="E109" s="295"/>
      <c r="F109" s="130"/>
      <c r="G109" s="130">
        <v>43024</v>
      </c>
      <c r="H109" s="130"/>
      <c r="I109" s="143" t="s">
        <v>12</v>
      </c>
      <c r="J109" s="121">
        <v>15111</v>
      </c>
      <c r="K109" s="142"/>
      <c r="L109" s="143"/>
      <c r="M109" s="143"/>
      <c r="N109" s="225"/>
      <c r="O109" s="144" t="s">
        <v>45</v>
      </c>
      <c r="P109" s="221"/>
      <c r="Q109" s="143" t="s">
        <v>745</v>
      </c>
      <c r="R109" s="143"/>
      <c r="S109" s="127"/>
      <c r="T109" s="143"/>
      <c r="U109" s="145"/>
      <c r="V109" s="145"/>
      <c r="W109" s="143"/>
      <c r="X109" s="168" t="s">
        <v>696</v>
      </c>
      <c r="Y109" s="97" t="s">
        <v>1125</v>
      </c>
      <c r="Z109" s="147"/>
    </row>
    <row r="110" spans="1:26" s="39" customFormat="1" ht="18" customHeight="1">
      <c r="A110" s="87">
        <v>271</v>
      </c>
      <c r="B110" s="88">
        <v>29</v>
      </c>
      <c r="C110" s="102" t="s">
        <v>575</v>
      </c>
      <c r="D110" s="85"/>
      <c r="E110" s="85">
        <v>32680</v>
      </c>
      <c r="F110" s="91"/>
      <c r="G110" s="91">
        <v>42309</v>
      </c>
      <c r="H110" s="91"/>
      <c r="I110" s="103" t="s">
        <v>39</v>
      </c>
      <c r="J110" s="93">
        <v>13095</v>
      </c>
      <c r="K110" s="94"/>
      <c r="L110" s="92"/>
      <c r="M110" s="92"/>
      <c r="N110" s="59"/>
      <c r="O110" s="92" t="s">
        <v>45</v>
      </c>
      <c r="P110" s="95"/>
      <c r="Q110" s="92" t="s">
        <v>745</v>
      </c>
      <c r="R110" s="92"/>
      <c r="S110" s="92"/>
      <c r="T110" s="101"/>
      <c r="U110" s="101"/>
      <c r="V110" s="101"/>
      <c r="W110" s="92"/>
      <c r="X110" s="168" t="s">
        <v>702</v>
      </c>
      <c r="Y110" s="97" t="s">
        <v>691</v>
      </c>
      <c r="Z110" s="147"/>
    </row>
    <row r="111" spans="1:26" s="39" customFormat="1" ht="18" customHeight="1">
      <c r="A111" s="87">
        <v>258</v>
      </c>
      <c r="B111" s="88">
        <v>15</v>
      </c>
      <c r="C111" s="102" t="s">
        <v>359</v>
      </c>
      <c r="D111" s="85">
        <v>30178</v>
      </c>
      <c r="E111" s="90"/>
      <c r="F111" s="91">
        <v>38489</v>
      </c>
      <c r="G111" s="91">
        <v>38489</v>
      </c>
      <c r="H111" s="91">
        <v>40544</v>
      </c>
      <c r="I111" s="92" t="s">
        <v>12</v>
      </c>
      <c r="J111" s="93" t="s">
        <v>975</v>
      </c>
      <c r="K111" s="94" t="s">
        <v>14</v>
      </c>
      <c r="L111" s="92"/>
      <c r="M111" s="92"/>
      <c r="N111" s="59"/>
      <c r="O111" s="92" t="s">
        <v>15</v>
      </c>
      <c r="P111" s="95" t="s">
        <v>939</v>
      </c>
      <c r="Q111" s="256" t="s">
        <v>16</v>
      </c>
      <c r="R111" s="92"/>
      <c r="S111" s="92" t="s">
        <v>737</v>
      </c>
      <c r="T111" s="100"/>
      <c r="U111" s="101" t="s">
        <v>798</v>
      </c>
      <c r="V111" s="101"/>
      <c r="W111" s="104" t="s">
        <v>639</v>
      </c>
      <c r="X111" s="168" t="s">
        <v>702</v>
      </c>
      <c r="Y111" s="97" t="s">
        <v>691</v>
      </c>
      <c r="Z111" s="147" t="s">
        <v>969</v>
      </c>
    </row>
    <row r="112" spans="1:26" s="39" customFormat="1" ht="18" customHeight="1">
      <c r="A112" s="87">
        <v>7</v>
      </c>
      <c r="B112" s="88">
        <v>4</v>
      </c>
      <c r="C112" s="102" t="s">
        <v>30</v>
      </c>
      <c r="D112" s="85">
        <v>22034</v>
      </c>
      <c r="E112" s="90"/>
      <c r="F112" s="91" t="e">
        <v>#N/A</v>
      </c>
      <c r="G112" s="91" t="s">
        <v>861</v>
      </c>
      <c r="H112" s="91" t="s">
        <v>861</v>
      </c>
      <c r="I112" s="92" t="s">
        <v>12</v>
      </c>
      <c r="J112" s="93">
        <v>13095</v>
      </c>
      <c r="K112" s="94"/>
      <c r="L112" s="92" t="s">
        <v>1001</v>
      </c>
      <c r="M112" s="92" t="s">
        <v>1122</v>
      </c>
      <c r="N112" s="59">
        <v>42111</v>
      </c>
      <c r="O112" s="92" t="s">
        <v>15</v>
      </c>
      <c r="P112" s="95"/>
      <c r="Q112" s="92" t="s">
        <v>31</v>
      </c>
      <c r="R112" s="92"/>
      <c r="S112" s="92"/>
      <c r="T112" s="100"/>
      <c r="U112" s="101"/>
      <c r="V112" s="101"/>
      <c r="W112" s="92" t="s">
        <v>598</v>
      </c>
      <c r="X112" s="168"/>
      <c r="Y112" s="97"/>
      <c r="Z112" s="164"/>
    </row>
    <row r="113" spans="1:26" s="39" customFormat="1" ht="18" customHeight="1">
      <c r="A113" s="87">
        <v>347</v>
      </c>
      <c r="B113" s="88">
        <v>30</v>
      </c>
      <c r="C113" s="98" t="s">
        <v>574</v>
      </c>
      <c r="D113" s="85"/>
      <c r="E113" s="90">
        <v>32733</v>
      </c>
      <c r="F113" s="91">
        <v>42005</v>
      </c>
      <c r="G113" s="91">
        <v>42005</v>
      </c>
      <c r="H113" s="91">
        <v>42339</v>
      </c>
      <c r="I113" s="92" t="s">
        <v>12</v>
      </c>
      <c r="J113" s="93" t="s">
        <v>975</v>
      </c>
      <c r="K113" s="94" t="s">
        <v>14</v>
      </c>
      <c r="L113" s="92"/>
      <c r="M113" s="92"/>
      <c r="N113" s="59"/>
      <c r="O113" s="106" t="s">
        <v>15</v>
      </c>
      <c r="P113" s="82"/>
      <c r="Q113" s="88" t="s">
        <v>745</v>
      </c>
      <c r="R113" s="88"/>
      <c r="S113" s="92"/>
      <c r="T113" s="100"/>
      <c r="U113" s="101"/>
      <c r="V113" s="101"/>
      <c r="W113" s="92" t="s">
        <v>662</v>
      </c>
      <c r="X113" s="168" t="s">
        <v>700</v>
      </c>
      <c r="Y113" s="97" t="s">
        <v>1133</v>
      </c>
      <c r="Z113" s="147"/>
    </row>
    <row r="114" spans="1:26" s="39" customFormat="1" ht="18" customHeight="1">
      <c r="A114" s="87">
        <v>88</v>
      </c>
      <c r="B114" s="88">
        <v>12</v>
      </c>
      <c r="C114" s="98" t="s">
        <v>160</v>
      </c>
      <c r="D114" s="85">
        <v>23105</v>
      </c>
      <c r="E114" s="90"/>
      <c r="F114" s="91" t="s">
        <v>863</v>
      </c>
      <c r="G114" s="91" t="s">
        <v>863</v>
      </c>
      <c r="H114" s="91" t="s">
        <v>863</v>
      </c>
      <c r="I114" s="92" t="s">
        <v>12</v>
      </c>
      <c r="J114" s="93">
        <v>1007</v>
      </c>
      <c r="K114" s="94"/>
      <c r="L114" s="92"/>
      <c r="M114" s="92"/>
      <c r="N114" s="59"/>
      <c r="O114" s="92" t="s">
        <v>15</v>
      </c>
      <c r="P114" s="82"/>
      <c r="Q114" s="88" t="s">
        <v>34</v>
      </c>
      <c r="R114" s="88"/>
      <c r="S114" s="92"/>
      <c r="T114" s="88"/>
      <c r="U114" s="88"/>
      <c r="V114" s="88"/>
      <c r="W114" s="92"/>
      <c r="X114" s="168"/>
      <c r="Y114" s="97"/>
      <c r="Z114" s="165"/>
    </row>
    <row r="115" spans="1:26" s="265" customFormat="1" ht="18" customHeight="1">
      <c r="A115" s="87">
        <v>153</v>
      </c>
      <c r="B115" s="88">
        <v>5</v>
      </c>
      <c r="C115" s="272" t="s">
        <v>918</v>
      </c>
      <c r="D115" s="253">
        <v>22936</v>
      </c>
      <c r="E115" s="254"/>
      <c r="F115" s="91">
        <v>31382</v>
      </c>
      <c r="G115" s="255">
        <v>39022</v>
      </c>
      <c r="H115" s="255" t="s">
        <v>879</v>
      </c>
      <c r="I115" s="256" t="s">
        <v>12</v>
      </c>
      <c r="J115" s="257" t="s">
        <v>975</v>
      </c>
      <c r="K115" s="258" t="s">
        <v>14</v>
      </c>
      <c r="L115" s="256"/>
      <c r="M115" s="256"/>
      <c r="N115" s="259"/>
      <c r="O115" s="256" t="s">
        <v>15</v>
      </c>
      <c r="P115" s="283"/>
      <c r="Q115" s="256" t="s">
        <v>745</v>
      </c>
      <c r="R115" s="256"/>
      <c r="S115" s="256"/>
      <c r="T115" s="261"/>
      <c r="U115" s="262"/>
      <c r="V115" s="262"/>
      <c r="W115" s="282" t="s">
        <v>616</v>
      </c>
      <c r="X115" s="264" t="s">
        <v>701</v>
      </c>
      <c r="Y115" s="260" t="s">
        <v>1130</v>
      </c>
      <c r="Z115" s="251"/>
    </row>
    <row r="116" spans="1:26" s="326" customFormat="1" ht="18" customHeight="1">
      <c r="A116" s="249">
        <v>150</v>
      </c>
      <c r="B116" s="147">
        <v>1</v>
      </c>
      <c r="C116" s="324" t="s">
        <v>233</v>
      </c>
      <c r="D116" s="141"/>
      <c r="E116" s="221">
        <v>23563</v>
      </c>
      <c r="F116" s="130">
        <v>0</v>
      </c>
      <c r="G116" s="130">
        <v>39674</v>
      </c>
      <c r="H116" s="130">
        <v>31959</v>
      </c>
      <c r="I116" s="143" t="s">
        <v>12</v>
      </c>
      <c r="J116" s="121" t="s">
        <v>973</v>
      </c>
      <c r="K116" s="142" t="s">
        <v>14</v>
      </c>
      <c r="L116" s="222" t="s">
        <v>567</v>
      </c>
      <c r="M116" s="222"/>
      <c r="N116" s="225"/>
      <c r="O116" s="143" t="s">
        <v>15</v>
      </c>
      <c r="P116" s="143" t="s">
        <v>930</v>
      </c>
      <c r="Q116" s="290" t="s">
        <v>558</v>
      </c>
      <c r="R116" s="290">
        <v>2014</v>
      </c>
      <c r="S116" s="143"/>
      <c r="T116" s="127"/>
      <c r="U116" s="145"/>
      <c r="V116" s="145"/>
      <c r="W116" s="143" t="s">
        <v>234</v>
      </c>
      <c r="X116" s="293" t="s">
        <v>701</v>
      </c>
      <c r="Y116" s="126" t="s">
        <v>1130</v>
      </c>
      <c r="Z116" s="325"/>
    </row>
    <row r="117" spans="1:26" s="39" customFormat="1" ht="18" customHeight="1">
      <c r="A117" s="87">
        <v>229</v>
      </c>
      <c r="B117" s="88">
        <v>11</v>
      </c>
      <c r="C117" s="102" t="s">
        <v>319</v>
      </c>
      <c r="D117" s="85"/>
      <c r="E117" s="82">
        <v>24826</v>
      </c>
      <c r="F117" s="91">
        <v>33585</v>
      </c>
      <c r="G117" s="91">
        <v>33585</v>
      </c>
      <c r="H117" s="91">
        <v>33585</v>
      </c>
      <c r="I117" s="103" t="s">
        <v>39</v>
      </c>
      <c r="J117" s="93" t="s">
        <v>975</v>
      </c>
      <c r="K117" s="94" t="s">
        <v>14</v>
      </c>
      <c r="L117" s="92"/>
      <c r="M117" s="92"/>
      <c r="N117" s="59"/>
      <c r="O117" s="92" t="s">
        <v>15</v>
      </c>
      <c r="P117" s="95"/>
      <c r="Q117" s="92" t="s">
        <v>745</v>
      </c>
      <c r="R117" s="92"/>
      <c r="S117" s="92"/>
      <c r="T117" s="100"/>
      <c r="U117" s="101"/>
      <c r="V117" s="101"/>
      <c r="W117" s="104" t="s">
        <v>17</v>
      </c>
      <c r="X117" s="168" t="s">
        <v>699</v>
      </c>
      <c r="Y117" s="97" t="s">
        <v>1139</v>
      </c>
      <c r="Z117" s="88"/>
    </row>
    <row r="118" spans="1:26" s="39" customFormat="1" ht="18" customHeight="1">
      <c r="A118" s="87">
        <v>369</v>
      </c>
      <c r="B118" s="88">
        <v>14</v>
      </c>
      <c r="C118" s="137" t="s">
        <v>997</v>
      </c>
      <c r="D118" s="82"/>
      <c r="E118" s="221">
        <v>24433</v>
      </c>
      <c r="F118" s="91">
        <v>32874</v>
      </c>
      <c r="G118" s="91">
        <v>32874</v>
      </c>
      <c r="H118" s="91" t="s">
        <v>880</v>
      </c>
      <c r="I118" s="92" t="s">
        <v>12</v>
      </c>
      <c r="J118" s="93" t="s">
        <v>975</v>
      </c>
      <c r="K118" s="94" t="s">
        <v>14</v>
      </c>
      <c r="L118" s="92"/>
      <c r="M118" s="92"/>
      <c r="N118" s="59"/>
      <c r="O118" s="92" t="s">
        <v>15</v>
      </c>
      <c r="P118" s="97"/>
      <c r="Q118" s="92" t="s">
        <v>31</v>
      </c>
      <c r="R118" s="92"/>
      <c r="S118" s="92"/>
      <c r="T118" s="100"/>
      <c r="U118" s="101"/>
      <c r="V118" s="101"/>
      <c r="W118" s="92" t="s">
        <v>663</v>
      </c>
      <c r="X118" s="168" t="s">
        <v>703</v>
      </c>
      <c r="Y118" s="97"/>
      <c r="Z118" s="147"/>
    </row>
    <row r="119" spans="1:26" s="39" customFormat="1" ht="18" customHeight="1">
      <c r="A119" s="87">
        <v>392</v>
      </c>
      <c r="B119" s="88">
        <v>6</v>
      </c>
      <c r="C119" s="109" t="s">
        <v>518</v>
      </c>
      <c r="D119" s="85"/>
      <c r="E119" s="84">
        <v>31759</v>
      </c>
      <c r="F119" s="91">
        <v>40603</v>
      </c>
      <c r="G119" s="91">
        <v>40603</v>
      </c>
      <c r="H119" s="91"/>
      <c r="I119" s="92" t="s">
        <v>12</v>
      </c>
      <c r="J119" s="93">
        <v>1003</v>
      </c>
      <c r="K119" s="94"/>
      <c r="L119" s="92"/>
      <c r="M119" s="92"/>
      <c r="N119" s="59"/>
      <c r="O119" s="106" t="s">
        <v>45</v>
      </c>
      <c r="P119" s="108"/>
      <c r="Q119" s="108" t="s">
        <v>31</v>
      </c>
      <c r="R119" s="108"/>
      <c r="S119" s="92"/>
      <c r="T119" s="100"/>
      <c r="U119" s="101"/>
      <c r="V119" s="101"/>
      <c r="W119" s="92"/>
      <c r="X119" s="168"/>
      <c r="Y119" s="97"/>
      <c r="Z119" s="147"/>
    </row>
    <row r="120" spans="1:26" s="39" customFormat="1" ht="18" customHeight="1">
      <c r="A120" s="87">
        <v>391</v>
      </c>
      <c r="B120" s="88">
        <v>4</v>
      </c>
      <c r="C120" s="98" t="s">
        <v>515</v>
      </c>
      <c r="D120" s="85">
        <v>29375</v>
      </c>
      <c r="E120" s="90"/>
      <c r="F120" s="91">
        <v>39356</v>
      </c>
      <c r="G120" s="91">
        <v>39356</v>
      </c>
      <c r="H120" s="91"/>
      <c r="I120" s="92" t="s">
        <v>12</v>
      </c>
      <c r="J120" s="93">
        <v>1003</v>
      </c>
      <c r="K120" s="94"/>
      <c r="L120" s="92"/>
      <c r="M120" s="92"/>
      <c r="N120" s="59"/>
      <c r="O120" s="106" t="s">
        <v>45</v>
      </c>
      <c r="P120" s="95"/>
      <c r="Q120" s="92" t="s">
        <v>31</v>
      </c>
      <c r="R120" s="92"/>
      <c r="S120" s="92"/>
      <c r="T120" s="100"/>
      <c r="U120" s="101"/>
      <c r="V120" s="101"/>
      <c r="W120" s="92"/>
      <c r="X120" s="168"/>
      <c r="Y120" s="97"/>
      <c r="Z120" s="147"/>
    </row>
    <row r="121" spans="1:24" s="39" customFormat="1" ht="18" customHeight="1">
      <c r="A121" s="106"/>
      <c r="B121" s="88">
        <v>13</v>
      </c>
      <c r="C121" s="305" t="s">
        <v>922</v>
      </c>
      <c r="D121" s="235"/>
      <c r="E121" s="237">
        <v>33455</v>
      </c>
      <c r="F121" s="310" t="e">
        <v>#N/A</v>
      </c>
      <c r="G121" s="91">
        <v>41183</v>
      </c>
      <c r="H121" s="91"/>
      <c r="I121" s="92" t="s">
        <v>12</v>
      </c>
      <c r="J121" s="93">
        <v>1003</v>
      </c>
      <c r="K121" s="94"/>
      <c r="L121" s="92"/>
      <c r="M121" s="92"/>
      <c r="N121" s="59"/>
      <c r="O121" s="106" t="s">
        <v>45</v>
      </c>
      <c r="P121" s="82"/>
      <c r="Q121" s="88" t="s">
        <v>31</v>
      </c>
      <c r="R121" s="92"/>
      <c r="S121" s="100"/>
      <c r="T121" s="101"/>
      <c r="U121" s="92"/>
      <c r="V121" s="97"/>
      <c r="W121" s="97"/>
      <c r="X121" s="234"/>
    </row>
    <row r="122" spans="1:26" s="265" customFormat="1" ht="18" customHeight="1">
      <c r="A122" s="87">
        <v>163</v>
      </c>
      <c r="B122" s="88">
        <v>15</v>
      </c>
      <c r="C122" s="109" t="s">
        <v>249</v>
      </c>
      <c r="D122" s="253">
        <v>31439</v>
      </c>
      <c r="E122" s="254"/>
      <c r="F122" s="91">
        <v>40330</v>
      </c>
      <c r="G122" s="255">
        <v>40330</v>
      </c>
      <c r="H122" s="255">
        <v>40909</v>
      </c>
      <c r="I122" s="269" t="s">
        <v>12</v>
      </c>
      <c r="J122" s="257" t="s">
        <v>975</v>
      </c>
      <c r="K122" s="258" t="s">
        <v>14</v>
      </c>
      <c r="L122" s="256"/>
      <c r="M122" s="256"/>
      <c r="N122" s="259"/>
      <c r="O122" s="256" t="s">
        <v>15</v>
      </c>
      <c r="P122" s="269"/>
      <c r="Q122" s="498" t="s">
        <v>16</v>
      </c>
      <c r="R122" s="287"/>
      <c r="S122" s="256" t="s">
        <v>737</v>
      </c>
      <c r="T122" s="261"/>
      <c r="U122" s="262" t="s">
        <v>775</v>
      </c>
      <c r="V122" s="262"/>
      <c r="W122" s="256" t="s">
        <v>619</v>
      </c>
      <c r="X122" s="264" t="s">
        <v>701</v>
      </c>
      <c r="Y122" s="260" t="s">
        <v>1131</v>
      </c>
      <c r="Z122" s="251" t="s">
        <v>969</v>
      </c>
    </row>
    <row r="123" spans="1:26" s="265" customFormat="1" ht="18" customHeight="1">
      <c r="A123" s="87">
        <v>157</v>
      </c>
      <c r="B123" s="88">
        <v>8</v>
      </c>
      <c r="C123" s="273" t="s">
        <v>271</v>
      </c>
      <c r="D123" s="253">
        <v>31731</v>
      </c>
      <c r="E123" s="253"/>
      <c r="F123" s="91">
        <v>41640</v>
      </c>
      <c r="G123" s="255">
        <v>41640</v>
      </c>
      <c r="H123" s="255"/>
      <c r="I123" s="256" t="s">
        <v>12</v>
      </c>
      <c r="J123" s="257">
        <v>15111</v>
      </c>
      <c r="K123" s="258" t="s">
        <v>14</v>
      </c>
      <c r="L123" s="256"/>
      <c r="M123" s="256"/>
      <c r="N123" s="259"/>
      <c r="O123" s="285" t="s">
        <v>45</v>
      </c>
      <c r="P123" s="260"/>
      <c r="Q123" s="256" t="s">
        <v>745</v>
      </c>
      <c r="R123" s="256"/>
      <c r="S123" s="256"/>
      <c r="T123" s="261"/>
      <c r="U123" s="286"/>
      <c r="V123" s="286"/>
      <c r="W123" s="281" t="s">
        <v>580</v>
      </c>
      <c r="X123" s="264" t="s">
        <v>701</v>
      </c>
      <c r="Y123" s="260" t="s">
        <v>1130</v>
      </c>
      <c r="Z123" s="163"/>
    </row>
    <row r="124" spans="1:26" s="39" customFormat="1" ht="18" customHeight="1">
      <c r="A124" s="87"/>
      <c r="B124" s="88">
        <v>1</v>
      </c>
      <c r="C124" s="306" t="s">
        <v>484</v>
      </c>
      <c r="D124" s="337">
        <v>29252</v>
      </c>
      <c r="E124" s="90"/>
      <c r="F124" s="310"/>
      <c r="G124" s="91">
        <v>41570</v>
      </c>
      <c r="H124" s="91"/>
      <c r="I124" s="92" t="s">
        <v>12</v>
      </c>
      <c r="J124" s="121">
        <v>1003</v>
      </c>
      <c r="K124" s="94"/>
      <c r="L124" s="92"/>
      <c r="M124" s="92"/>
      <c r="N124" s="59"/>
      <c r="O124" s="92" t="s">
        <v>45</v>
      </c>
      <c r="P124" s="107"/>
      <c r="Q124" s="88" t="s">
        <v>31</v>
      </c>
      <c r="R124" s="92"/>
      <c r="S124" s="92"/>
      <c r="T124" s="92"/>
      <c r="U124" s="92"/>
      <c r="V124" s="92"/>
      <c r="W124" s="168"/>
      <c r="X124" s="330"/>
      <c r="Y124" s="147"/>
      <c r="Z124" s="100"/>
    </row>
    <row r="125" spans="1:26" s="39" customFormat="1" ht="18" customHeight="1">
      <c r="A125" s="87">
        <v>76</v>
      </c>
      <c r="B125" s="88">
        <v>6</v>
      </c>
      <c r="C125" s="98" t="s">
        <v>152</v>
      </c>
      <c r="D125" s="82"/>
      <c r="E125" s="82">
        <v>32089</v>
      </c>
      <c r="F125" s="91"/>
      <c r="G125" s="91">
        <v>40452</v>
      </c>
      <c r="H125" s="91"/>
      <c r="I125" s="92" t="s">
        <v>12</v>
      </c>
      <c r="J125" s="93">
        <v>1003</v>
      </c>
      <c r="K125" s="94"/>
      <c r="L125" s="92"/>
      <c r="M125" s="92"/>
      <c r="N125" s="59"/>
      <c r="O125" s="106" t="s">
        <v>45</v>
      </c>
      <c r="P125" s="95"/>
      <c r="Q125" s="92" t="s">
        <v>31</v>
      </c>
      <c r="R125" s="92"/>
      <c r="S125" s="92"/>
      <c r="T125" s="100"/>
      <c r="U125" s="101"/>
      <c r="V125" s="101"/>
      <c r="W125" s="92"/>
      <c r="X125" s="168"/>
      <c r="Y125" s="97"/>
      <c r="Z125" s="163"/>
    </row>
    <row r="126" spans="1:26" s="39" customFormat="1" ht="18" customHeight="1">
      <c r="A126" s="87">
        <v>115</v>
      </c>
      <c r="B126" s="88">
        <v>5</v>
      </c>
      <c r="C126" s="102" t="s">
        <v>188</v>
      </c>
      <c r="D126" s="85">
        <v>21071</v>
      </c>
      <c r="E126" s="90"/>
      <c r="F126" s="91">
        <v>37469</v>
      </c>
      <c r="G126" s="91">
        <v>37469</v>
      </c>
      <c r="H126" s="91" t="s">
        <v>872</v>
      </c>
      <c r="I126" s="103" t="s">
        <v>39</v>
      </c>
      <c r="J126" s="93" t="s">
        <v>975</v>
      </c>
      <c r="K126" s="94" t="s">
        <v>14</v>
      </c>
      <c r="L126" s="92"/>
      <c r="M126" s="92"/>
      <c r="N126" s="59">
        <v>42037</v>
      </c>
      <c r="O126" s="92" t="s">
        <v>15</v>
      </c>
      <c r="P126" s="129" t="s">
        <v>934</v>
      </c>
      <c r="Q126" s="92" t="s">
        <v>16</v>
      </c>
      <c r="R126" s="92">
        <v>1995</v>
      </c>
      <c r="S126" s="92"/>
      <c r="T126" s="100"/>
      <c r="U126" s="101"/>
      <c r="V126" s="101"/>
      <c r="W126" s="92" t="s">
        <v>155</v>
      </c>
      <c r="X126" s="168" t="s">
        <v>697</v>
      </c>
      <c r="Y126" s="97" t="s">
        <v>1135</v>
      </c>
      <c r="Z126" s="163"/>
    </row>
    <row r="127" spans="1:26" s="39" customFormat="1" ht="18" customHeight="1">
      <c r="A127" s="87">
        <v>393</v>
      </c>
      <c r="B127" s="88">
        <v>6</v>
      </c>
      <c r="C127" s="109" t="s">
        <v>520</v>
      </c>
      <c r="D127" s="84">
        <v>32355</v>
      </c>
      <c r="E127" s="90"/>
      <c r="F127" s="91"/>
      <c r="G127" s="110">
        <v>41456</v>
      </c>
      <c r="H127" s="91"/>
      <c r="I127" s="103" t="s">
        <v>39</v>
      </c>
      <c r="J127" s="93">
        <v>1003</v>
      </c>
      <c r="K127" s="94"/>
      <c r="L127" s="92"/>
      <c r="M127" s="92"/>
      <c r="N127" s="59"/>
      <c r="O127" s="106" t="s">
        <v>45</v>
      </c>
      <c r="P127" s="108"/>
      <c r="Q127" s="108" t="s">
        <v>31</v>
      </c>
      <c r="R127" s="108"/>
      <c r="S127" s="92"/>
      <c r="T127" s="100"/>
      <c r="U127" s="101"/>
      <c r="V127" s="101"/>
      <c r="W127" s="92"/>
      <c r="X127" s="168"/>
      <c r="Y127" s="97"/>
      <c r="Z127" s="327" t="s">
        <v>568</v>
      </c>
    </row>
    <row r="128" spans="1:26" s="41" customFormat="1" ht="18" customHeight="1">
      <c r="A128" s="87">
        <v>281</v>
      </c>
      <c r="B128" s="88">
        <v>9</v>
      </c>
      <c r="C128" s="98" t="s">
        <v>389</v>
      </c>
      <c r="D128" s="156"/>
      <c r="E128" s="82">
        <v>30611</v>
      </c>
      <c r="F128" s="91">
        <v>38718</v>
      </c>
      <c r="G128" s="91">
        <v>38718</v>
      </c>
      <c r="H128" s="91" t="s">
        <v>869</v>
      </c>
      <c r="I128" s="92" t="s">
        <v>12</v>
      </c>
      <c r="J128" s="93" t="s">
        <v>975</v>
      </c>
      <c r="K128" s="94" t="s">
        <v>14</v>
      </c>
      <c r="L128" s="92"/>
      <c r="M128" s="92"/>
      <c r="N128" s="59"/>
      <c r="O128" s="92" t="s">
        <v>15</v>
      </c>
      <c r="P128" s="97" t="s">
        <v>930</v>
      </c>
      <c r="Q128" s="143" t="s">
        <v>16</v>
      </c>
      <c r="R128" s="92"/>
      <c r="S128" s="92"/>
      <c r="T128" s="100"/>
      <c r="U128" s="92" t="s">
        <v>805</v>
      </c>
      <c r="V128" s="92"/>
      <c r="W128" s="104" t="s">
        <v>649</v>
      </c>
      <c r="X128" s="168" t="s">
        <v>695</v>
      </c>
      <c r="Y128" s="97" t="s">
        <v>1126</v>
      </c>
      <c r="Z128" s="163"/>
    </row>
    <row r="129" spans="1:26" s="39" customFormat="1" ht="18" customHeight="1">
      <c r="A129" s="87">
        <v>105</v>
      </c>
      <c r="B129" s="88">
        <v>5</v>
      </c>
      <c r="C129" s="301" t="s">
        <v>210</v>
      </c>
      <c r="D129" s="85">
        <v>21839</v>
      </c>
      <c r="E129" s="90"/>
      <c r="F129" s="91">
        <v>30895</v>
      </c>
      <c r="G129" s="91" t="s">
        <v>871</v>
      </c>
      <c r="H129" s="91" t="s">
        <v>871</v>
      </c>
      <c r="I129" s="92" t="s">
        <v>12</v>
      </c>
      <c r="J129" s="93">
        <v>13095</v>
      </c>
      <c r="K129" s="94"/>
      <c r="L129" s="92"/>
      <c r="M129" s="92"/>
      <c r="N129" s="59"/>
      <c r="O129" s="92" t="s">
        <v>15</v>
      </c>
      <c r="P129" s="95"/>
      <c r="Q129" s="88" t="s">
        <v>31</v>
      </c>
      <c r="R129" s="88"/>
      <c r="S129" s="92"/>
      <c r="T129" s="100"/>
      <c r="U129" s="101"/>
      <c r="V129" s="101"/>
      <c r="W129" s="92"/>
      <c r="X129" s="168"/>
      <c r="Y129" s="97"/>
      <c r="Z129" s="163"/>
    </row>
    <row r="130" spans="1:26" s="39" customFormat="1" ht="18" customHeight="1">
      <c r="A130" s="87">
        <v>214</v>
      </c>
      <c r="B130" s="88">
        <v>24</v>
      </c>
      <c r="C130" s="98" t="s">
        <v>294</v>
      </c>
      <c r="D130" s="84"/>
      <c r="E130" s="82">
        <v>23710</v>
      </c>
      <c r="F130" s="91">
        <v>32782</v>
      </c>
      <c r="G130" s="91">
        <v>32791</v>
      </c>
      <c r="H130" s="91" t="s">
        <v>888</v>
      </c>
      <c r="I130" s="92" t="s">
        <v>12</v>
      </c>
      <c r="J130" s="93">
        <v>13095</v>
      </c>
      <c r="K130" s="94"/>
      <c r="L130" s="149"/>
      <c r="M130" s="149"/>
      <c r="N130" s="59"/>
      <c r="O130" s="92" t="s">
        <v>15</v>
      </c>
      <c r="P130" s="88"/>
      <c r="Q130" s="88" t="s">
        <v>31</v>
      </c>
      <c r="R130" s="88"/>
      <c r="S130" s="92"/>
      <c r="T130" s="100"/>
      <c r="U130" s="101"/>
      <c r="V130" s="101"/>
      <c r="W130" s="92"/>
      <c r="X130" s="168" t="s">
        <v>698</v>
      </c>
      <c r="Y130" s="97" t="s">
        <v>729</v>
      </c>
      <c r="Z130" s="163"/>
    </row>
    <row r="131" spans="1:26" s="39" customFormat="1" ht="18" customHeight="1">
      <c r="A131" s="106"/>
      <c r="B131" s="88">
        <v>4</v>
      </c>
      <c r="C131" s="365" t="s">
        <v>1100</v>
      </c>
      <c r="D131" s="364"/>
      <c r="E131" s="361">
        <v>30436</v>
      </c>
      <c r="F131" s="91"/>
      <c r="G131" s="91"/>
      <c r="H131" s="91"/>
      <c r="I131" s="92" t="s">
        <v>12</v>
      </c>
      <c r="J131" s="93">
        <v>13095</v>
      </c>
      <c r="K131" s="94"/>
      <c r="L131" s="92"/>
      <c r="M131" s="92"/>
      <c r="N131" s="59"/>
      <c r="O131" s="106" t="s">
        <v>45</v>
      </c>
      <c r="P131" s="106"/>
      <c r="Q131" s="88" t="s">
        <v>745</v>
      </c>
      <c r="R131" s="92">
        <v>0</v>
      </c>
      <c r="S131" s="100">
        <v>0</v>
      </c>
      <c r="T131" s="101">
        <v>0</v>
      </c>
      <c r="U131" s="92">
        <v>0</v>
      </c>
      <c r="V131" s="97">
        <v>0</v>
      </c>
      <c r="W131" s="97">
        <v>0</v>
      </c>
      <c r="X131" s="329">
        <v>0</v>
      </c>
      <c r="Y131" s="100">
        <v>0</v>
      </c>
      <c r="Z131" s="100">
        <v>0</v>
      </c>
    </row>
    <row r="132" spans="1:26" s="39" customFormat="1" ht="18" customHeight="1">
      <c r="A132" s="87">
        <v>378</v>
      </c>
      <c r="B132" s="88">
        <v>24</v>
      </c>
      <c r="C132" s="102" t="s">
        <v>476</v>
      </c>
      <c r="D132" s="85">
        <v>28950</v>
      </c>
      <c r="E132" s="90"/>
      <c r="F132" s="91" t="e">
        <v>#N/A</v>
      </c>
      <c r="G132" s="91">
        <v>39387</v>
      </c>
      <c r="H132" s="91"/>
      <c r="I132" s="92" t="s">
        <v>12</v>
      </c>
      <c r="J132" s="121">
        <v>1003</v>
      </c>
      <c r="K132" s="94"/>
      <c r="L132" s="92"/>
      <c r="M132" s="92"/>
      <c r="N132" s="59"/>
      <c r="O132" s="106" t="s">
        <v>45</v>
      </c>
      <c r="P132" s="95"/>
      <c r="Q132" s="103" t="s">
        <v>31</v>
      </c>
      <c r="R132" s="103"/>
      <c r="S132" s="92"/>
      <c r="T132" s="100"/>
      <c r="U132" s="101"/>
      <c r="V132" s="101"/>
      <c r="W132" s="92"/>
      <c r="X132" s="168"/>
      <c r="Y132" s="97"/>
      <c r="Z132" s="327" t="s">
        <v>568</v>
      </c>
    </row>
    <row r="133" spans="1:26" s="39" customFormat="1" ht="18" customHeight="1">
      <c r="A133" s="87">
        <f>IF(I133="","",MAX('Toan truong'!$A$11:A280)+1)</f>
        <v>257</v>
      </c>
      <c r="B133" s="88">
        <v>7</v>
      </c>
      <c r="C133" s="118" t="s">
        <v>386</v>
      </c>
      <c r="D133" s="120">
        <v>29306</v>
      </c>
      <c r="E133" s="90"/>
      <c r="F133" s="91">
        <v>37614</v>
      </c>
      <c r="G133" s="91">
        <v>39391</v>
      </c>
      <c r="H133" s="91" t="s">
        <v>893</v>
      </c>
      <c r="I133" s="106" t="s">
        <v>12</v>
      </c>
      <c r="J133" s="93" t="s">
        <v>975</v>
      </c>
      <c r="K133" s="94" t="s">
        <v>14</v>
      </c>
      <c r="L133" s="92"/>
      <c r="M133" s="92"/>
      <c r="N133" s="59"/>
      <c r="O133" s="92" t="s">
        <v>15</v>
      </c>
      <c r="P133" s="106"/>
      <c r="Q133" s="92" t="s">
        <v>745</v>
      </c>
      <c r="R133" s="92"/>
      <c r="S133" s="92"/>
      <c r="T133" s="100"/>
      <c r="U133" s="101"/>
      <c r="V133" s="101"/>
      <c r="W133" s="92" t="s">
        <v>648</v>
      </c>
      <c r="X133" s="168" t="s">
        <v>695</v>
      </c>
      <c r="Y133" s="97" t="s">
        <v>1126</v>
      </c>
      <c r="Z133" s="163"/>
    </row>
    <row r="134" spans="1:26" s="39" customFormat="1" ht="18" customHeight="1">
      <c r="A134" s="87">
        <f>IF(I134="","",MAX('Toan truong'!$A$11:A360)+1)</f>
        <v>334</v>
      </c>
      <c r="B134" s="88">
        <v>13</v>
      </c>
      <c r="C134" s="105" t="s">
        <v>584</v>
      </c>
      <c r="D134" s="82"/>
      <c r="E134" s="82">
        <v>30652</v>
      </c>
      <c r="F134" s="91" t="e">
        <v>#N/A</v>
      </c>
      <c r="G134" s="91">
        <v>42005</v>
      </c>
      <c r="H134" s="91">
        <v>42005</v>
      </c>
      <c r="I134" s="92" t="s">
        <v>12</v>
      </c>
      <c r="J134" s="93" t="s">
        <v>975</v>
      </c>
      <c r="K134" s="94" t="s">
        <v>14</v>
      </c>
      <c r="L134" s="92"/>
      <c r="M134" s="92"/>
      <c r="N134" s="59"/>
      <c r="O134" s="106" t="s">
        <v>15</v>
      </c>
      <c r="P134" s="112"/>
      <c r="Q134" s="103" t="s">
        <v>745</v>
      </c>
      <c r="R134" s="103"/>
      <c r="S134" s="92"/>
      <c r="T134" s="100"/>
      <c r="U134" s="101"/>
      <c r="V134" s="101"/>
      <c r="W134" s="92" t="s">
        <v>663</v>
      </c>
      <c r="X134" s="168" t="s">
        <v>703</v>
      </c>
      <c r="Y134" s="97"/>
      <c r="Z134" s="163"/>
    </row>
    <row r="135" spans="1:26" s="39" customFormat="1" ht="18" customHeight="1">
      <c r="A135" s="106"/>
      <c r="B135" s="88">
        <v>3</v>
      </c>
      <c r="C135" s="128" t="s">
        <v>1041</v>
      </c>
      <c r="D135" s="85"/>
      <c r="E135" s="85">
        <v>34587</v>
      </c>
      <c r="F135" s="91"/>
      <c r="G135" s="91">
        <v>42736</v>
      </c>
      <c r="H135" s="91"/>
      <c r="I135" s="92" t="s">
        <v>12</v>
      </c>
      <c r="J135" s="93">
        <v>1003</v>
      </c>
      <c r="K135" s="94"/>
      <c r="L135" s="92"/>
      <c r="M135" s="92"/>
      <c r="N135" s="59"/>
      <c r="O135" s="106" t="s">
        <v>45</v>
      </c>
      <c r="P135" s="106"/>
      <c r="Q135" s="88" t="s">
        <v>31</v>
      </c>
      <c r="R135" s="92">
        <v>0</v>
      </c>
      <c r="S135" s="100">
        <v>0</v>
      </c>
      <c r="T135" s="101">
        <v>0</v>
      </c>
      <c r="U135" s="92">
        <v>0</v>
      </c>
      <c r="V135" s="97">
        <v>0</v>
      </c>
      <c r="W135" s="97">
        <v>0</v>
      </c>
      <c r="X135" s="329">
        <v>0</v>
      </c>
      <c r="Y135" s="100">
        <v>0</v>
      </c>
      <c r="Z135" s="100">
        <v>0</v>
      </c>
    </row>
    <row r="136" spans="1:26" s="39" customFormat="1" ht="18" customHeight="1">
      <c r="A136" s="87">
        <f>IF(I136="","",MAX('Toan truong'!$A$11:A52)+1)</f>
        <v>39</v>
      </c>
      <c r="B136" s="88">
        <v>3</v>
      </c>
      <c r="C136" s="98" t="s">
        <v>95</v>
      </c>
      <c r="D136" s="85">
        <v>21951</v>
      </c>
      <c r="E136" s="117"/>
      <c r="F136" s="91">
        <v>31229</v>
      </c>
      <c r="G136" s="91">
        <v>31229</v>
      </c>
      <c r="H136" s="91" t="s">
        <v>855</v>
      </c>
      <c r="I136" s="92" t="s">
        <v>12</v>
      </c>
      <c r="J136" s="93" t="s">
        <v>975</v>
      </c>
      <c r="K136" s="94" t="s">
        <v>14</v>
      </c>
      <c r="L136" s="92" t="s">
        <v>1001</v>
      </c>
      <c r="M136" s="92"/>
      <c r="N136" s="59" t="s">
        <v>747</v>
      </c>
      <c r="O136" s="92" t="s">
        <v>15</v>
      </c>
      <c r="P136" s="82"/>
      <c r="Q136" s="88" t="s">
        <v>745</v>
      </c>
      <c r="R136" s="88"/>
      <c r="S136" s="92"/>
      <c r="T136" s="100"/>
      <c r="U136" s="101"/>
      <c r="V136" s="101"/>
      <c r="W136" s="92" t="s">
        <v>20</v>
      </c>
      <c r="X136" s="168" t="s">
        <v>696</v>
      </c>
      <c r="Y136" s="97" t="s">
        <v>1125</v>
      </c>
      <c r="Z136" s="163"/>
    </row>
    <row r="137" spans="1:27" s="39" customFormat="1" ht="18" customHeight="1">
      <c r="A137" s="87">
        <f>IF(I137="","",MAX('Toan truong'!$A$11:A121)+1)</f>
        <v>103</v>
      </c>
      <c r="B137" s="88">
        <v>7</v>
      </c>
      <c r="C137" s="301" t="s">
        <v>187</v>
      </c>
      <c r="D137" s="85">
        <v>20243</v>
      </c>
      <c r="E137" s="90"/>
      <c r="F137" s="91">
        <v>29281</v>
      </c>
      <c r="G137" s="91">
        <v>29281</v>
      </c>
      <c r="H137" s="91" t="s">
        <v>876</v>
      </c>
      <c r="I137" s="92" t="s">
        <v>12</v>
      </c>
      <c r="J137" s="93" t="s">
        <v>974</v>
      </c>
      <c r="K137" s="94" t="s">
        <v>14</v>
      </c>
      <c r="L137" s="101"/>
      <c r="M137" s="101"/>
      <c r="N137" s="59"/>
      <c r="O137" s="92" t="s">
        <v>15</v>
      </c>
      <c r="P137" s="95" t="s">
        <v>930</v>
      </c>
      <c r="Q137" s="92" t="s">
        <v>16</v>
      </c>
      <c r="R137" s="92">
        <v>2001</v>
      </c>
      <c r="S137" s="92"/>
      <c r="T137" s="100"/>
      <c r="U137" s="101"/>
      <c r="V137" s="101"/>
      <c r="W137" s="92" t="s">
        <v>606</v>
      </c>
      <c r="X137" s="168" t="s">
        <v>697</v>
      </c>
      <c r="Y137" s="97" t="s">
        <v>1136</v>
      </c>
      <c r="Z137" s="163"/>
      <c r="AA137" s="40"/>
    </row>
    <row r="138" spans="1:27" s="39" customFormat="1" ht="18" customHeight="1">
      <c r="A138" s="87">
        <f>IF(I138="","",MAX('Toan truong'!$A$11:A24)+1)</f>
        <v>13</v>
      </c>
      <c r="B138" s="88">
        <v>9</v>
      </c>
      <c r="C138" s="105" t="s">
        <v>72</v>
      </c>
      <c r="D138" s="82"/>
      <c r="E138" s="84">
        <v>31636</v>
      </c>
      <c r="F138" s="91">
        <v>41091</v>
      </c>
      <c r="G138" s="91">
        <v>41091</v>
      </c>
      <c r="H138" s="91"/>
      <c r="I138" s="92" t="s">
        <v>12</v>
      </c>
      <c r="J138" s="93">
        <v>1003</v>
      </c>
      <c r="K138" s="94"/>
      <c r="L138" s="92"/>
      <c r="M138" s="92"/>
      <c r="N138" s="59"/>
      <c r="O138" s="106" t="s">
        <v>45</v>
      </c>
      <c r="P138" s="107"/>
      <c r="Q138" s="88" t="s">
        <v>31</v>
      </c>
      <c r="R138" s="88"/>
      <c r="S138" s="92"/>
      <c r="T138" s="100"/>
      <c r="U138" s="101"/>
      <c r="V138" s="101"/>
      <c r="W138" s="92"/>
      <c r="X138" s="168"/>
      <c r="Y138" s="97"/>
      <c r="Z138" s="163"/>
      <c r="AA138" s="40"/>
    </row>
    <row r="139" spans="1:27" s="39" customFormat="1" ht="18" customHeight="1">
      <c r="A139" s="87">
        <f>IF(I139="","",MAX('Toan truong'!$A$11:A91)+1)</f>
        <v>75</v>
      </c>
      <c r="B139" s="88">
        <v>8</v>
      </c>
      <c r="C139" s="98" t="s">
        <v>168</v>
      </c>
      <c r="D139" s="82"/>
      <c r="E139" s="82">
        <v>23943</v>
      </c>
      <c r="F139" s="91">
        <v>31564</v>
      </c>
      <c r="G139" s="91">
        <v>31564</v>
      </c>
      <c r="H139" s="91"/>
      <c r="I139" s="92" t="s">
        <v>12</v>
      </c>
      <c r="J139" s="93">
        <v>1009</v>
      </c>
      <c r="K139" s="94"/>
      <c r="L139" s="92"/>
      <c r="M139" s="92"/>
      <c r="N139" s="59"/>
      <c r="O139" s="106" t="s">
        <v>45</v>
      </c>
      <c r="P139" s="95"/>
      <c r="Q139" s="92" t="s">
        <v>48</v>
      </c>
      <c r="R139" s="92"/>
      <c r="S139" s="92"/>
      <c r="T139" s="92"/>
      <c r="U139" s="92"/>
      <c r="V139" s="92"/>
      <c r="W139" s="92"/>
      <c r="X139" s="168"/>
      <c r="Y139" s="97"/>
      <c r="Z139" s="163"/>
      <c r="AA139" s="40"/>
    </row>
    <row r="140" spans="1:27" s="39" customFormat="1" ht="18" customHeight="1">
      <c r="A140" s="87">
        <v>15</v>
      </c>
      <c r="B140" s="88">
        <v>15</v>
      </c>
      <c r="C140" s="102" t="s">
        <v>311</v>
      </c>
      <c r="D140" s="85"/>
      <c r="E140" s="82">
        <v>23933</v>
      </c>
      <c r="F140" s="91">
        <v>33025</v>
      </c>
      <c r="G140" s="91" t="s">
        <v>891</v>
      </c>
      <c r="H140" s="91" t="s">
        <v>891</v>
      </c>
      <c r="I140" s="92" t="s">
        <v>12</v>
      </c>
      <c r="J140" s="93" t="s">
        <v>974</v>
      </c>
      <c r="K140" s="94" t="s">
        <v>14</v>
      </c>
      <c r="L140" s="108"/>
      <c r="M140" s="108"/>
      <c r="N140" s="59"/>
      <c r="O140" s="92" t="s">
        <v>15</v>
      </c>
      <c r="P140" s="95" t="s">
        <v>930</v>
      </c>
      <c r="Q140" s="92" t="s">
        <v>16</v>
      </c>
      <c r="R140" s="92">
        <v>2005</v>
      </c>
      <c r="S140" s="92"/>
      <c r="T140" s="100"/>
      <c r="U140" s="101"/>
      <c r="V140" s="101"/>
      <c r="W140" s="92" t="s">
        <v>17</v>
      </c>
      <c r="X140" s="168" t="s">
        <v>699</v>
      </c>
      <c r="Y140" s="97" t="s">
        <v>1140</v>
      </c>
      <c r="Z140" s="163"/>
      <c r="AA140" s="40"/>
    </row>
    <row r="141" spans="1:27" s="39" customFormat="1" ht="18" customHeight="1">
      <c r="A141" s="87">
        <f>IF(I141="","",MAX('Toan truong'!$A$11:A226)+1)</f>
        <v>205</v>
      </c>
      <c r="B141" s="88">
        <v>9</v>
      </c>
      <c r="C141" s="102" t="s">
        <v>317</v>
      </c>
      <c r="D141" s="85"/>
      <c r="E141" s="82">
        <v>23973</v>
      </c>
      <c r="F141" s="91">
        <v>34790</v>
      </c>
      <c r="G141" s="91">
        <v>34790</v>
      </c>
      <c r="H141" s="91" t="s">
        <v>846</v>
      </c>
      <c r="I141" s="103" t="s">
        <v>39</v>
      </c>
      <c r="J141" s="93" t="s">
        <v>975</v>
      </c>
      <c r="K141" s="94" t="s">
        <v>14</v>
      </c>
      <c r="L141" s="92"/>
      <c r="M141" s="92"/>
      <c r="N141" s="59"/>
      <c r="O141" s="92" t="s">
        <v>15</v>
      </c>
      <c r="P141" s="95"/>
      <c r="Q141" s="92" t="s">
        <v>745</v>
      </c>
      <c r="R141" s="92"/>
      <c r="S141" s="92"/>
      <c r="T141" s="100"/>
      <c r="U141" s="101"/>
      <c r="V141" s="101"/>
      <c r="W141" s="104" t="s">
        <v>17</v>
      </c>
      <c r="X141" s="168" t="s">
        <v>699</v>
      </c>
      <c r="Y141" s="97" t="s">
        <v>1138</v>
      </c>
      <c r="Z141" s="163"/>
      <c r="AA141" s="40"/>
    </row>
    <row r="142" spans="1:27" s="39" customFormat="1" ht="18" customHeight="1">
      <c r="A142" s="87">
        <f>IF(I142="","",MAX('Toan truong'!$A$11:A76)+1)</f>
        <v>62</v>
      </c>
      <c r="B142" s="88">
        <v>9</v>
      </c>
      <c r="C142" s="118" t="s">
        <v>137</v>
      </c>
      <c r="D142" s="85">
        <v>31749</v>
      </c>
      <c r="E142" s="90"/>
      <c r="F142" s="91">
        <v>41061</v>
      </c>
      <c r="G142" s="91">
        <v>41061</v>
      </c>
      <c r="H142" s="91"/>
      <c r="I142" s="106" t="s">
        <v>12</v>
      </c>
      <c r="J142" s="93">
        <v>1003</v>
      </c>
      <c r="K142" s="94"/>
      <c r="L142" s="92"/>
      <c r="M142" s="92"/>
      <c r="N142" s="59"/>
      <c r="O142" s="106" t="s">
        <v>45</v>
      </c>
      <c r="P142" s="106"/>
      <c r="Q142" s="92" t="s">
        <v>31</v>
      </c>
      <c r="R142" s="92"/>
      <c r="S142" s="92"/>
      <c r="T142" s="100"/>
      <c r="U142" s="101"/>
      <c r="V142" s="101"/>
      <c r="W142" s="92"/>
      <c r="X142" s="168"/>
      <c r="Y142" s="97"/>
      <c r="Z142" s="163"/>
      <c r="AA142" s="40"/>
    </row>
    <row r="143" spans="1:27" s="43" customFormat="1" ht="18" customHeight="1">
      <c r="A143" s="87">
        <f>IF(I143="","",MAX('Toan truong'!$A$11:A256)+1)</f>
        <v>234</v>
      </c>
      <c r="B143" s="88">
        <v>13</v>
      </c>
      <c r="C143" s="102" t="s">
        <v>360</v>
      </c>
      <c r="D143" s="85"/>
      <c r="E143" s="82">
        <v>30553</v>
      </c>
      <c r="F143" s="91">
        <v>39722</v>
      </c>
      <c r="G143" s="91">
        <v>39722</v>
      </c>
      <c r="H143" s="91">
        <v>40179</v>
      </c>
      <c r="I143" s="92" t="s">
        <v>12</v>
      </c>
      <c r="J143" s="93" t="s">
        <v>975</v>
      </c>
      <c r="K143" s="94" t="s">
        <v>14</v>
      </c>
      <c r="L143" s="92"/>
      <c r="M143" s="92"/>
      <c r="N143" s="59"/>
      <c r="O143" s="92" t="s">
        <v>15</v>
      </c>
      <c r="P143" s="112" t="s">
        <v>933</v>
      </c>
      <c r="Q143" s="92" t="s">
        <v>16</v>
      </c>
      <c r="R143" s="92"/>
      <c r="S143" s="92" t="s">
        <v>737</v>
      </c>
      <c r="T143" s="97"/>
      <c r="U143" s="101" t="s">
        <v>796</v>
      </c>
      <c r="V143" s="101"/>
      <c r="W143" s="104" t="s">
        <v>639</v>
      </c>
      <c r="X143" s="168" t="s">
        <v>702</v>
      </c>
      <c r="Y143" s="97" t="s">
        <v>1129</v>
      </c>
      <c r="Z143" s="163"/>
      <c r="AA143" s="40"/>
    </row>
    <row r="144" spans="1:27" s="39" customFormat="1" ht="18" customHeight="1">
      <c r="A144" s="87">
        <f>IF(I144="","",MAX('Toan truong'!$A$11:A363)+1)</f>
        <v>337</v>
      </c>
      <c r="B144" s="88">
        <v>11</v>
      </c>
      <c r="C144" s="102" t="s">
        <v>464</v>
      </c>
      <c r="D144" s="82"/>
      <c r="E144" s="82">
        <v>29742</v>
      </c>
      <c r="F144" s="91">
        <v>38200</v>
      </c>
      <c r="G144" s="91">
        <v>38200</v>
      </c>
      <c r="H144" s="91" t="s">
        <v>869</v>
      </c>
      <c r="I144" s="92" t="s">
        <v>12</v>
      </c>
      <c r="J144" s="93" t="s">
        <v>975</v>
      </c>
      <c r="K144" s="94" t="s">
        <v>14</v>
      </c>
      <c r="M144" s="92"/>
      <c r="N144" s="59">
        <v>42130</v>
      </c>
      <c r="O144" s="92" t="s">
        <v>15</v>
      </c>
      <c r="P144" s="113"/>
      <c r="Q144" s="92" t="s">
        <v>745</v>
      </c>
      <c r="R144" s="92"/>
      <c r="S144" s="92"/>
      <c r="T144" s="100"/>
      <c r="U144" s="101"/>
      <c r="V144" s="101"/>
      <c r="W144" s="104" t="s">
        <v>664</v>
      </c>
      <c r="X144" s="168" t="s">
        <v>703</v>
      </c>
      <c r="Y144" s="97"/>
      <c r="Z144" s="163" t="s">
        <v>1262</v>
      </c>
      <c r="AA144" s="40"/>
    </row>
    <row r="145" spans="1:27" s="265" customFormat="1" ht="18" customHeight="1">
      <c r="A145" s="87">
        <f>IF(I145="","",MAX('Toan truong'!$A$11:A108)+1)</f>
        <v>91</v>
      </c>
      <c r="B145" s="88">
        <v>2</v>
      </c>
      <c r="C145" s="98" t="s">
        <v>26</v>
      </c>
      <c r="D145" s="253">
        <v>22209</v>
      </c>
      <c r="E145" s="254"/>
      <c r="F145" s="91">
        <v>31352</v>
      </c>
      <c r="G145" s="255">
        <v>31352</v>
      </c>
      <c r="H145" s="255">
        <v>31352</v>
      </c>
      <c r="I145" s="256" t="s">
        <v>12</v>
      </c>
      <c r="J145" s="257">
        <v>1002</v>
      </c>
      <c r="K145" s="258" t="s">
        <v>14</v>
      </c>
      <c r="L145" s="256" t="s">
        <v>1001</v>
      </c>
      <c r="M145" s="256"/>
      <c r="N145" s="259" t="s">
        <v>747</v>
      </c>
      <c r="O145" s="256" t="s">
        <v>15</v>
      </c>
      <c r="P145" s="268"/>
      <c r="Q145" s="92" t="s">
        <v>745</v>
      </c>
      <c r="R145" s="256"/>
      <c r="S145" s="256"/>
      <c r="T145" s="261"/>
      <c r="U145" s="262"/>
      <c r="V145" s="262"/>
      <c r="W145" s="256" t="s">
        <v>610</v>
      </c>
      <c r="X145" s="264" t="s">
        <v>701</v>
      </c>
      <c r="Y145" s="260" t="s">
        <v>1131</v>
      </c>
      <c r="Z145" s="163"/>
      <c r="AA145" s="40"/>
    </row>
    <row r="146" spans="1:27" s="39" customFormat="1" ht="18" customHeight="1">
      <c r="A146" s="87">
        <f>IF(I146="","",MAX('Toan truong'!$A$11:A112)+1)</f>
        <v>95</v>
      </c>
      <c r="B146" s="88">
        <v>5</v>
      </c>
      <c r="C146" s="128" t="s">
        <v>180</v>
      </c>
      <c r="D146" s="82">
        <v>31580</v>
      </c>
      <c r="E146" s="90"/>
      <c r="F146" s="91"/>
      <c r="G146" s="91">
        <v>39934</v>
      </c>
      <c r="H146" s="91"/>
      <c r="I146" s="92" t="s">
        <v>12</v>
      </c>
      <c r="J146" s="93">
        <v>1003</v>
      </c>
      <c r="K146" s="94"/>
      <c r="L146" s="92"/>
      <c r="M146" s="92"/>
      <c r="N146" s="59"/>
      <c r="O146" s="106" t="s">
        <v>45</v>
      </c>
      <c r="P146" s="107"/>
      <c r="Q146" s="88" t="s">
        <v>31</v>
      </c>
      <c r="R146" s="88"/>
      <c r="S146" s="92"/>
      <c r="T146" s="100"/>
      <c r="U146" s="101"/>
      <c r="V146" s="101"/>
      <c r="W146" s="92"/>
      <c r="X146" s="168"/>
      <c r="Y146" s="97"/>
      <c r="Z146" s="163"/>
      <c r="AA146" s="40"/>
    </row>
    <row r="147" spans="1:27" s="39" customFormat="1" ht="18" customHeight="1">
      <c r="A147" s="87">
        <f>IF(I147="","",MAX('Toan truong'!$A$11:A75)+1)</f>
        <v>61</v>
      </c>
      <c r="B147" s="88">
        <v>7</v>
      </c>
      <c r="C147" s="98" t="s">
        <v>134</v>
      </c>
      <c r="D147" s="82"/>
      <c r="E147" s="82">
        <v>24075</v>
      </c>
      <c r="F147" s="91"/>
      <c r="G147" s="91">
        <v>39814</v>
      </c>
      <c r="H147" s="91"/>
      <c r="I147" s="103" t="s">
        <v>39</v>
      </c>
      <c r="J147" s="93">
        <v>6031</v>
      </c>
      <c r="K147" s="94"/>
      <c r="L147" s="92"/>
      <c r="M147" s="92"/>
      <c r="N147" s="59"/>
      <c r="O147" s="106" t="s">
        <v>45</v>
      </c>
      <c r="P147" s="107"/>
      <c r="Q147" s="103" t="s">
        <v>31</v>
      </c>
      <c r="R147" s="103"/>
      <c r="S147" s="92"/>
      <c r="T147" s="100"/>
      <c r="U147" s="101"/>
      <c r="V147" s="101"/>
      <c r="W147" s="92"/>
      <c r="X147" s="168"/>
      <c r="Y147" s="97"/>
      <c r="Z147" s="163"/>
      <c r="AA147" s="40"/>
    </row>
    <row r="148" spans="1:27" s="39" customFormat="1" ht="18" customHeight="1">
      <c r="A148" s="87">
        <f>IF(I148="","",MAX('Toan truong'!$A$11:A45)+1)</f>
        <v>33</v>
      </c>
      <c r="B148" s="88">
        <v>12</v>
      </c>
      <c r="C148" s="109" t="s">
        <v>81</v>
      </c>
      <c r="D148" s="90">
        <v>31622</v>
      </c>
      <c r="E148" s="90"/>
      <c r="F148" s="91"/>
      <c r="G148" s="91">
        <v>40210</v>
      </c>
      <c r="H148" s="91"/>
      <c r="I148" s="103" t="s">
        <v>39</v>
      </c>
      <c r="J148" s="93">
        <v>1003</v>
      </c>
      <c r="K148" s="94"/>
      <c r="L148" s="92"/>
      <c r="M148" s="92"/>
      <c r="N148" s="59"/>
      <c r="O148" s="106" t="s">
        <v>45</v>
      </c>
      <c r="P148" s="108"/>
      <c r="Q148" s="108" t="s">
        <v>31</v>
      </c>
      <c r="R148" s="108"/>
      <c r="S148" s="92"/>
      <c r="T148" s="100"/>
      <c r="U148" s="101"/>
      <c r="V148" s="101"/>
      <c r="W148" s="92"/>
      <c r="X148" s="168"/>
      <c r="Y148" s="97"/>
      <c r="Z148" s="163"/>
      <c r="AA148" s="40"/>
    </row>
    <row r="149" spans="1:27" s="43" customFormat="1" ht="18" customHeight="1">
      <c r="A149" s="87">
        <f>IF(I149="","",MAX('Toan truong'!$A$11:A208)+1)</f>
        <v>188</v>
      </c>
      <c r="B149" s="88">
        <v>14</v>
      </c>
      <c r="C149" s="98" t="s">
        <v>286</v>
      </c>
      <c r="D149" s="85">
        <v>30181</v>
      </c>
      <c r="E149" s="90"/>
      <c r="F149" s="91" t="e">
        <v>#N/A</v>
      </c>
      <c r="G149" s="91">
        <v>38777</v>
      </c>
      <c r="H149" s="91">
        <v>39995</v>
      </c>
      <c r="I149" s="92" t="s">
        <v>12</v>
      </c>
      <c r="J149" s="93" t="s">
        <v>975</v>
      </c>
      <c r="K149" s="94" t="s">
        <v>14</v>
      </c>
      <c r="L149" s="92"/>
      <c r="M149" s="92"/>
      <c r="N149" s="59"/>
      <c r="O149" s="92" t="s">
        <v>15</v>
      </c>
      <c r="P149" s="112" t="s">
        <v>936</v>
      </c>
      <c r="Q149" s="88" t="s">
        <v>745</v>
      </c>
      <c r="R149" s="88"/>
      <c r="S149" s="92" t="s">
        <v>737</v>
      </c>
      <c r="T149" s="97"/>
      <c r="U149" s="101" t="s">
        <v>785</v>
      </c>
      <c r="V149" s="101"/>
      <c r="W149" s="104" t="s">
        <v>94</v>
      </c>
      <c r="X149" s="168" t="s">
        <v>698</v>
      </c>
      <c r="Y149" s="97" t="s">
        <v>729</v>
      </c>
      <c r="Z149" s="163"/>
      <c r="AA149" s="40"/>
    </row>
    <row r="150" spans="1:27" s="41" customFormat="1" ht="18" customHeight="1">
      <c r="A150" s="87">
        <f>IF(I150="","",MAX('Toan truong'!$A$11:A217)+1)</f>
        <v>197</v>
      </c>
      <c r="B150" s="88">
        <v>23</v>
      </c>
      <c r="C150" s="102" t="s">
        <v>335</v>
      </c>
      <c r="D150" s="85"/>
      <c r="E150" s="82">
        <v>29901</v>
      </c>
      <c r="F150" s="91">
        <v>38473</v>
      </c>
      <c r="G150" s="91">
        <v>38473</v>
      </c>
      <c r="H150" s="91" t="s">
        <v>869</v>
      </c>
      <c r="I150" s="92" t="s">
        <v>12</v>
      </c>
      <c r="J150" s="93" t="s">
        <v>975</v>
      </c>
      <c r="K150" s="94" t="s">
        <v>14</v>
      </c>
      <c r="L150" s="92"/>
      <c r="M150" s="92"/>
      <c r="N150" s="59"/>
      <c r="O150" s="92" t="s">
        <v>15</v>
      </c>
      <c r="P150" s="112" t="s">
        <v>930</v>
      </c>
      <c r="Q150" s="92" t="s">
        <v>16</v>
      </c>
      <c r="R150" s="92">
        <v>2014</v>
      </c>
      <c r="S150" s="92" t="s">
        <v>736</v>
      </c>
      <c r="T150" s="100"/>
      <c r="U150" s="92">
        <v>0</v>
      </c>
      <c r="V150" s="92"/>
      <c r="W150" s="104" t="s">
        <v>591</v>
      </c>
      <c r="X150" s="168" t="s">
        <v>698</v>
      </c>
      <c r="Y150" s="97" t="s">
        <v>729</v>
      </c>
      <c r="Z150" s="163"/>
      <c r="AA150" s="40"/>
    </row>
    <row r="151" spans="1:27" s="43" customFormat="1" ht="18" customHeight="1">
      <c r="A151" s="87">
        <f>IF(I151="","",MAX('Toan truong'!$A$11:A302)+1)</f>
        <v>278</v>
      </c>
      <c r="B151" s="88">
        <v>13</v>
      </c>
      <c r="C151" s="98" t="s">
        <v>412</v>
      </c>
      <c r="D151" s="85">
        <v>30867</v>
      </c>
      <c r="E151" s="90"/>
      <c r="F151" s="91">
        <v>39052</v>
      </c>
      <c r="G151" s="91">
        <v>39052</v>
      </c>
      <c r="H151" s="91" t="s">
        <v>853</v>
      </c>
      <c r="I151" s="92" t="s">
        <v>12</v>
      </c>
      <c r="J151" s="93" t="s">
        <v>975</v>
      </c>
      <c r="K151" s="94" t="s">
        <v>14</v>
      </c>
      <c r="L151" s="92"/>
      <c r="M151" s="92"/>
      <c r="N151" s="59"/>
      <c r="O151" s="92" t="s">
        <v>15</v>
      </c>
      <c r="P151" s="112"/>
      <c r="Q151" s="88" t="s">
        <v>745</v>
      </c>
      <c r="R151" s="88"/>
      <c r="S151" s="92" t="s">
        <v>737</v>
      </c>
      <c r="T151" s="97"/>
      <c r="U151" s="101" t="s">
        <v>810</v>
      </c>
      <c r="V151" s="101"/>
      <c r="W151" s="104" t="s">
        <v>76</v>
      </c>
      <c r="X151" s="168" t="s">
        <v>696</v>
      </c>
      <c r="Y151" s="97" t="s">
        <v>1124</v>
      </c>
      <c r="Z151" s="112"/>
      <c r="AA151" s="40"/>
    </row>
    <row r="152" spans="1:27" s="39" customFormat="1" ht="18" customHeight="1">
      <c r="A152" s="87">
        <f>IF(I152="","",MAX('Toan truong'!$A$11:A218)+1)</f>
        <v>198</v>
      </c>
      <c r="B152" s="88">
        <v>24</v>
      </c>
      <c r="C152" s="102" t="s">
        <v>509</v>
      </c>
      <c r="D152" s="85">
        <v>22292</v>
      </c>
      <c r="E152" s="90"/>
      <c r="F152" s="91">
        <v>31413</v>
      </c>
      <c r="G152" s="91" t="s">
        <v>907</v>
      </c>
      <c r="H152" s="91" t="s">
        <v>907</v>
      </c>
      <c r="I152" s="92" t="s">
        <v>12</v>
      </c>
      <c r="J152" s="93" t="s">
        <v>974</v>
      </c>
      <c r="K152" s="94" t="s">
        <v>14</v>
      </c>
      <c r="L152" s="92"/>
      <c r="M152" s="92"/>
      <c r="N152" s="59" t="s">
        <v>747</v>
      </c>
      <c r="O152" s="92" t="s">
        <v>15</v>
      </c>
      <c r="P152" s="95" t="s">
        <v>930</v>
      </c>
      <c r="Q152" s="95" t="s">
        <v>16</v>
      </c>
      <c r="R152" s="92">
        <v>2015</v>
      </c>
      <c r="S152" s="92"/>
      <c r="T152" s="100"/>
      <c r="U152" s="101"/>
      <c r="V152" s="101"/>
      <c r="W152" s="159" t="s">
        <v>668</v>
      </c>
      <c r="X152" s="168" t="s">
        <v>698</v>
      </c>
      <c r="Y152" s="97" t="s">
        <v>1132</v>
      </c>
      <c r="Z152" s="112"/>
      <c r="AA152" s="40"/>
    </row>
    <row r="153" spans="1:27" s="39" customFormat="1" ht="18" customHeight="1">
      <c r="A153" s="87">
        <f>IF(I153="","",MAX('Toan truong'!$A$11:A63)+1)</f>
        <v>50</v>
      </c>
      <c r="B153" s="88">
        <v>14</v>
      </c>
      <c r="C153" s="102" t="s">
        <v>585</v>
      </c>
      <c r="D153" s="81">
        <v>32844</v>
      </c>
      <c r="E153" s="85"/>
      <c r="F153" s="91">
        <v>42005</v>
      </c>
      <c r="G153" s="91">
        <v>42005</v>
      </c>
      <c r="H153" s="91"/>
      <c r="I153" s="92" t="s">
        <v>12</v>
      </c>
      <c r="J153" s="122" t="s">
        <v>586</v>
      </c>
      <c r="K153" s="123"/>
      <c r="L153" s="92"/>
      <c r="M153" s="92"/>
      <c r="N153" s="59"/>
      <c r="O153" s="92" t="s">
        <v>45</v>
      </c>
      <c r="P153" s="95"/>
      <c r="Q153" s="95" t="s">
        <v>31</v>
      </c>
      <c r="R153" s="95"/>
      <c r="S153" s="92"/>
      <c r="T153" s="92"/>
      <c r="U153" s="92"/>
      <c r="V153" s="92"/>
      <c r="W153" s="92"/>
      <c r="X153" s="168"/>
      <c r="Y153" s="97"/>
      <c r="Z153" s="112"/>
      <c r="AA153" s="40"/>
    </row>
    <row r="154" spans="1:27" s="42" customFormat="1" ht="18" customHeight="1">
      <c r="A154" s="87">
        <f>IF(I154="","",MAX('Toan truong'!$A$11:A77)+1)</f>
        <v>62</v>
      </c>
      <c r="B154" s="88">
        <v>1</v>
      </c>
      <c r="C154" s="89" t="s">
        <v>139</v>
      </c>
      <c r="D154" s="85">
        <v>26515</v>
      </c>
      <c r="E154" s="90"/>
      <c r="F154" s="91">
        <v>34486</v>
      </c>
      <c r="G154" s="91">
        <v>34486</v>
      </c>
      <c r="H154" s="91" t="s">
        <v>851</v>
      </c>
      <c r="I154" s="92" t="s">
        <v>12</v>
      </c>
      <c r="J154" s="93" t="s">
        <v>974</v>
      </c>
      <c r="K154" s="94" t="s">
        <v>14</v>
      </c>
      <c r="L154" s="6" t="s">
        <v>569</v>
      </c>
      <c r="M154" s="92" t="s">
        <v>1106</v>
      </c>
      <c r="N154" s="59" t="s">
        <v>747</v>
      </c>
      <c r="O154" s="92" t="s">
        <v>15</v>
      </c>
      <c r="P154" s="112" t="s">
        <v>930</v>
      </c>
      <c r="Q154" s="92" t="s">
        <v>16</v>
      </c>
      <c r="R154" s="92">
        <v>2015</v>
      </c>
      <c r="S154" s="92"/>
      <c r="T154" s="100"/>
      <c r="U154" s="112"/>
      <c r="V154" s="112"/>
      <c r="W154" s="104" t="s">
        <v>636</v>
      </c>
      <c r="X154" s="168" t="s">
        <v>700</v>
      </c>
      <c r="Y154" s="97" t="s">
        <v>1133</v>
      </c>
      <c r="Z154" s="112"/>
      <c r="AA154" s="40"/>
    </row>
  </sheetData>
  <sheetProtection/>
  <autoFilter ref="A3:BA148"/>
  <mergeCells count="22">
    <mergeCell ref="V1:V2"/>
    <mergeCell ref="W1:W2"/>
    <mergeCell ref="X1:X2"/>
    <mergeCell ref="Y1:Y2"/>
    <mergeCell ref="N1:N2"/>
    <mergeCell ref="O1:O2"/>
    <mergeCell ref="P1:P2"/>
    <mergeCell ref="Q1:Q2"/>
    <mergeCell ref="R1:R2"/>
    <mergeCell ref="S1:U1"/>
    <mergeCell ref="H1:H2"/>
    <mergeCell ref="I1:I2"/>
    <mergeCell ref="J1:J2"/>
    <mergeCell ref="K1:K2"/>
    <mergeCell ref="L1:L2"/>
    <mergeCell ref="M1:M2"/>
    <mergeCell ref="A1:A2"/>
    <mergeCell ref="B1:B2"/>
    <mergeCell ref="C1:C2"/>
    <mergeCell ref="D1:E1"/>
    <mergeCell ref="F1:F2"/>
    <mergeCell ref="G1:G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Leader</dc:creator>
  <cp:keywords/>
  <dc:description/>
  <cp:lastModifiedBy>Admin</cp:lastModifiedBy>
  <cp:lastPrinted>2017-10-26T02:34:19Z</cp:lastPrinted>
  <dcterms:created xsi:type="dcterms:W3CDTF">2014-10-01T13:56:36Z</dcterms:created>
  <dcterms:modified xsi:type="dcterms:W3CDTF">2021-06-02T02:42:10Z</dcterms:modified>
  <cp:category/>
  <cp:version/>
  <cp:contentType/>
  <cp:contentStatus/>
</cp:coreProperties>
</file>