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20115" windowHeight="8010"/>
  </bookViews>
  <sheets>
    <sheet name="PCTN" sheetId="4" r:id="rId1"/>
    <sheet name="Tam dung" sheetId="5" r:id="rId2"/>
  </sheets>
  <definedNames>
    <definedName name="_xlnm._FilterDatabase" localSheetId="0" hidden="1">PCTN!$A$11:$N$207</definedName>
    <definedName name="_xlnm.Print_Titles" localSheetId="0">PCTN!$7:$10</definedName>
  </definedNames>
  <calcPr calcId="124519"/>
</workbook>
</file>

<file path=xl/calcChain.xml><?xml version="1.0" encoding="utf-8"?>
<calcChain xmlns="http://schemas.openxmlformats.org/spreadsheetml/2006/main">
  <c r="B209" i="4"/>
  <c r="H12" l="1"/>
  <c r="I12"/>
  <c r="H13"/>
  <c r="I13"/>
  <c r="H14"/>
  <c r="I14"/>
  <c r="H15"/>
  <c r="I15"/>
  <c r="H16"/>
  <c r="I16"/>
  <c r="H17"/>
  <c r="I17"/>
  <c r="H18"/>
  <c r="I18"/>
  <c r="H19"/>
  <c r="I19"/>
  <c r="H20"/>
  <c r="I20"/>
  <c r="H21"/>
  <c r="I21"/>
  <c r="H22"/>
  <c r="I22"/>
  <c r="H23"/>
  <c r="I23"/>
  <c r="H24"/>
  <c r="I24"/>
  <c r="H25"/>
  <c r="I25"/>
  <c r="H26"/>
  <c r="I26"/>
  <c r="H27"/>
  <c r="I27"/>
  <c r="H28"/>
  <c r="I28"/>
  <c r="H29"/>
  <c r="I29"/>
  <c r="H30"/>
  <c r="I30"/>
  <c r="H31"/>
  <c r="I31"/>
  <c r="H32"/>
  <c r="I32"/>
  <c r="H33"/>
  <c r="I33"/>
  <c r="H34"/>
  <c r="I34"/>
  <c r="H35"/>
  <c r="I35"/>
  <c r="H36"/>
  <c r="I36"/>
  <c r="H37"/>
  <c r="I37"/>
  <c r="H38"/>
  <c r="I38"/>
  <c r="H39"/>
  <c r="I39"/>
  <c r="H40"/>
  <c r="I40"/>
  <c r="H41"/>
  <c r="I41"/>
  <c r="H42"/>
  <c r="I42"/>
  <c r="H43"/>
  <c r="I43"/>
  <c r="H44"/>
  <c r="I44"/>
  <c r="H45"/>
  <c r="I45"/>
  <c r="H46"/>
  <c r="I46"/>
  <c r="H47"/>
  <c r="I47"/>
  <c r="H48"/>
  <c r="I48"/>
  <c r="H49"/>
  <c r="I49"/>
  <c r="H50"/>
  <c r="I50"/>
  <c r="H51"/>
  <c r="I51"/>
  <c r="H52"/>
  <c r="I52"/>
  <c r="H53"/>
  <c r="I53"/>
  <c r="H54"/>
  <c r="I54"/>
  <c r="H55"/>
  <c r="I55"/>
  <c r="H56"/>
  <c r="I56"/>
  <c r="H57"/>
  <c r="I57"/>
  <c r="H58"/>
  <c r="I58"/>
  <c r="H59"/>
  <c r="I59"/>
  <c r="H60"/>
  <c r="I60"/>
  <c r="H61"/>
  <c r="I61"/>
  <c r="H62"/>
  <c r="I62"/>
  <c r="H63"/>
  <c r="I63"/>
  <c r="H64"/>
  <c r="I64"/>
  <c r="H65"/>
  <c r="I65"/>
  <c r="H66"/>
  <c r="I66"/>
  <c r="H67"/>
  <c r="I67"/>
  <c r="H68"/>
  <c r="I68"/>
  <c r="H69"/>
  <c r="I69"/>
  <c r="H70"/>
  <c r="I70"/>
  <c r="H71"/>
  <c r="I71"/>
  <c r="H72"/>
  <c r="I72"/>
  <c r="H73"/>
  <c r="I73"/>
  <c r="H74"/>
  <c r="I74"/>
  <c r="H75"/>
  <c r="I75"/>
  <c r="H76"/>
  <c r="I76"/>
  <c r="H77"/>
  <c r="I77"/>
  <c r="H78"/>
  <c r="I78"/>
  <c r="H79"/>
  <c r="I79"/>
  <c r="H80"/>
  <c r="I80"/>
  <c r="H81"/>
  <c r="I81"/>
  <c r="H82"/>
  <c r="I82"/>
  <c r="H83"/>
  <c r="I83"/>
  <c r="H84"/>
  <c r="I84"/>
  <c r="H85"/>
  <c r="I85"/>
  <c r="H86"/>
  <c r="I86"/>
  <c r="H87"/>
  <c r="I87"/>
  <c r="H88"/>
  <c r="I88"/>
  <c r="H89"/>
  <c r="I89"/>
  <c r="H90"/>
  <c r="I90"/>
  <c r="H91"/>
  <c r="I91"/>
  <c r="H92"/>
  <c r="I92"/>
  <c r="H93"/>
  <c r="I93"/>
  <c r="H94"/>
  <c r="I94"/>
  <c r="H95"/>
  <c r="I95"/>
  <c r="H96"/>
  <c r="I96"/>
  <c r="H97"/>
  <c r="I97"/>
  <c r="H98"/>
  <c r="I98"/>
  <c r="H99"/>
  <c r="I99"/>
  <c r="H100"/>
  <c r="I100"/>
  <c r="H101"/>
  <c r="I101"/>
  <c r="H102"/>
  <c r="I102"/>
  <c r="H103"/>
  <c r="I103"/>
  <c r="H104"/>
  <c r="I104"/>
  <c r="H105"/>
  <c r="I105"/>
  <c r="H106"/>
  <c r="I106"/>
  <c r="H107"/>
  <c r="I107"/>
  <c r="H108"/>
  <c r="I108"/>
  <c r="H109"/>
  <c r="I109"/>
  <c r="H110"/>
  <c r="I110"/>
  <c r="H111"/>
  <c r="I111"/>
  <c r="H112"/>
  <c r="I112"/>
  <c r="H113"/>
  <c r="I113"/>
  <c r="H114"/>
  <c r="I114"/>
  <c r="H115"/>
  <c r="I115"/>
  <c r="H116"/>
  <c r="I116"/>
  <c r="H117"/>
  <c r="I117"/>
  <c r="H118"/>
  <c r="I118"/>
  <c r="H119"/>
  <c r="I119"/>
  <c r="H120"/>
  <c r="I120"/>
  <c r="H121"/>
  <c r="I121"/>
  <c r="H122"/>
  <c r="I122"/>
  <c r="H123"/>
  <c r="I123"/>
  <c r="H124"/>
  <c r="I124"/>
  <c r="H125"/>
  <c r="I125"/>
  <c r="H126"/>
  <c r="I126"/>
  <c r="H127"/>
  <c r="I127"/>
  <c r="H129"/>
  <c r="I129"/>
  <c r="H130"/>
  <c r="I130"/>
  <c r="H131"/>
  <c r="I131"/>
  <c r="H132"/>
  <c r="I132"/>
  <c r="H133"/>
  <c r="I133"/>
  <c r="H134"/>
  <c r="I134"/>
  <c r="H135"/>
  <c r="I135"/>
  <c r="H136"/>
  <c r="I136"/>
  <c r="H137"/>
  <c r="I137"/>
  <c r="H138"/>
  <c r="I138"/>
  <c r="H139"/>
  <c r="I139"/>
  <c r="H140"/>
  <c r="I140"/>
  <c r="H141"/>
  <c r="I141"/>
  <c r="H142"/>
  <c r="I142"/>
  <c r="H143"/>
  <c r="I143"/>
  <c r="H144"/>
  <c r="I144"/>
  <c r="H145"/>
  <c r="I145"/>
  <c r="H146"/>
  <c r="I146"/>
  <c r="H147"/>
  <c r="I147"/>
  <c r="H148"/>
  <c r="I148"/>
  <c r="H149"/>
  <c r="I149"/>
  <c r="H150"/>
  <c r="I150"/>
  <c r="H151"/>
  <c r="I151"/>
  <c r="H152"/>
  <c r="I152"/>
  <c r="H153"/>
  <c r="I153"/>
  <c r="H154"/>
  <c r="I154"/>
  <c r="H155"/>
  <c r="I155"/>
  <c r="H156"/>
  <c r="I156"/>
  <c r="H157"/>
  <c r="I157"/>
  <c r="H158"/>
  <c r="I158"/>
  <c r="H159"/>
  <c r="I159"/>
  <c r="H160"/>
  <c r="I160"/>
  <c r="H161"/>
  <c r="I161"/>
  <c r="H162"/>
  <c r="I162"/>
  <c r="H163"/>
  <c r="I163"/>
  <c r="H164"/>
  <c r="I164"/>
  <c r="H165"/>
  <c r="I165"/>
  <c r="H166"/>
  <c r="I166"/>
  <c r="H167"/>
  <c r="I167"/>
  <c r="H168"/>
  <c r="I168"/>
  <c r="H169"/>
  <c r="I169"/>
  <c r="H170"/>
  <c r="I170"/>
  <c r="H171"/>
  <c r="I171"/>
  <c r="H172"/>
  <c r="I172"/>
  <c r="H173"/>
  <c r="I173"/>
  <c r="H174"/>
  <c r="I174"/>
  <c r="H175"/>
  <c r="I175"/>
  <c r="H176"/>
  <c r="I176"/>
  <c r="H177"/>
  <c r="I177"/>
  <c r="H178"/>
  <c r="I178"/>
  <c r="H179"/>
  <c r="I179"/>
  <c r="H180"/>
  <c r="I180"/>
  <c r="H181"/>
  <c r="I181"/>
  <c r="H182"/>
  <c r="I182"/>
  <c r="H183"/>
  <c r="I183"/>
  <c r="H184"/>
  <c r="I184"/>
  <c r="H185"/>
  <c r="I185"/>
  <c r="H186"/>
  <c r="I186"/>
  <c r="H187"/>
  <c r="I187"/>
  <c r="H188"/>
  <c r="I188"/>
  <c r="H189"/>
  <c r="I189"/>
  <c r="H190"/>
  <c r="I190"/>
  <c r="H191"/>
  <c r="I191"/>
  <c r="H192"/>
  <c r="I192"/>
  <c r="H193"/>
  <c r="I193"/>
  <c r="H194"/>
  <c r="I194"/>
  <c r="H195"/>
  <c r="I195"/>
  <c r="H196"/>
  <c r="I196"/>
  <c r="L59" l="1"/>
  <c r="L114"/>
  <c r="L169"/>
  <c r="L162"/>
  <c r="L158"/>
  <c r="L151"/>
  <c r="L148"/>
  <c r="L144"/>
  <c r="L140"/>
  <c r="L136"/>
  <c r="L132"/>
  <c r="L128"/>
  <c r="L124"/>
  <c r="L121"/>
  <c r="L117"/>
  <c r="L111"/>
  <c r="L107"/>
  <c r="L103"/>
  <c r="L99"/>
  <c r="L95"/>
  <c r="L91"/>
  <c r="L87"/>
  <c r="L83"/>
  <c r="L79"/>
  <c r="L76"/>
  <c r="L72"/>
  <c r="L68"/>
  <c r="L55"/>
  <c r="L51"/>
  <c r="L47"/>
  <c r="L44"/>
  <c r="L41"/>
  <c r="L35"/>
  <c r="L32"/>
  <c r="L28"/>
  <c r="L26"/>
  <c r="L23"/>
  <c r="L21"/>
  <c r="L19"/>
  <c r="L18"/>
  <c r="L15"/>
  <c r="L14"/>
  <c r="L13"/>
  <c r="L12"/>
  <c r="L171"/>
  <c r="L170"/>
  <c r="L167"/>
  <c r="L166"/>
  <c r="L165"/>
  <c r="L164"/>
  <c r="L163"/>
  <c r="L161"/>
  <c r="L160"/>
  <c r="L159"/>
  <c r="L157"/>
  <c r="L156"/>
  <c r="L155"/>
  <c r="L154"/>
  <c r="L153"/>
  <c r="L152"/>
  <c r="L150"/>
  <c r="L149"/>
  <c r="L147"/>
  <c r="L146"/>
  <c r="L145"/>
  <c r="L143"/>
  <c r="L142"/>
  <c r="L141"/>
  <c r="L139"/>
  <c r="L138"/>
  <c r="L137"/>
  <c r="L135"/>
  <c r="L134"/>
  <c r="L133"/>
  <c r="L131"/>
  <c r="L130"/>
  <c r="L129"/>
  <c r="L127"/>
  <c r="L126"/>
  <c r="L125"/>
  <c r="L123"/>
  <c r="L122"/>
  <c r="L120"/>
  <c r="L119"/>
  <c r="L118"/>
  <c r="L116"/>
  <c r="L115"/>
  <c r="L113"/>
  <c r="L112"/>
  <c r="L110"/>
  <c r="L109"/>
  <c r="L108"/>
  <c r="L106"/>
  <c r="L105"/>
  <c r="L104"/>
  <c r="L102"/>
  <c r="L101"/>
  <c r="L100"/>
  <c r="L98"/>
  <c r="L97"/>
  <c r="L96"/>
  <c r="L94"/>
  <c r="L93"/>
  <c r="L92"/>
  <c r="L90"/>
  <c r="L89"/>
  <c r="L88"/>
  <c r="L86"/>
  <c r="L85"/>
  <c r="L84"/>
  <c r="L82"/>
  <c r="L81"/>
  <c r="L80"/>
  <c r="L78"/>
  <c r="L77"/>
  <c r="L75"/>
  <c r="L74"/>
  <c r="L73"/>
  <c r="L71"/>
  <c r="L70"/>
  <c r="L69"/>
  <c r="L67"/>
  <c r="L66"/>
  <c r="L65"/>
  <c r="L64"/>
  <c r="L63"/>
  <c r="L62"/>
  <c r="L61"/>
  <c r="L60"/>
  <c r="L58"/>
  <c r="L57"/>
  <c r="L56"/>
  <c r="L54"/>
  <c r="L53"/>
  <c r="L52"/>
  <c r="L50"/>
  <c r="L49"/>
  <c r="L48"/>
  <c r="L46"/>
  <c r="L45"/>
  <c r="L43"/>
  <c r="L42"/>
  <c r="L40"/>
  <c r="L39"/>
  <c r="L38"/>
  <c r="L37"/>
  <c r="L36"/>
  <c r="L34"/>
  <c r="L33"/>
  <c r="L31"/>
  <c r="L30"/>
  <c r="L29"/>
  <c r="L27"/>
  <c r="L25"/>
  <c r="L24"/>
  <c r="L22"/>
  <c r="L20"/>
  <c r="L17"/>
  <c r="L16"/>
  <c r="F2" i="5" l="1"/>
  <c r="F1"/>
  <c r="G1" l="1"/>
  <c r="H2" s="1"/>
  <c r="H3" s="1"/>
  <c r="H4" s="1"/>
  <c r="H5" s="1"/>
  <c r="H6" s="1"/>
  <c r="H7" s="1"/>
  <c r="H8" s="1"/>
  <c r="N51" i="4" l="1"/>
</calcChain>
</file>

<file path=xl/sharedStrings.xml><?xml version="1.0" encoding="utf-8"?>
<sst xmlns="http://schemas.openxmlformats.org/spreadsheetml/2006/main" count="405" uniqueCount="221">
  <si>
    <t>Trần Văn Điền</t>
  </si>
  <si>
    <t>Họ và tên</t>
  </si>
  <si>
    <t>Ngày tháng năm sinh</t>
  </si>
  <si>
    <t>Từ Quang Hiển</t>
  </si>
  <si>
    <t>Nguyễn Hữu Hồng</t>
  </si>
  <si>
    <t>Trần Quốc Hưng</t>
  </si>
  <si>
    <t>Đỗ Thị Lan</t>
  </si>
  <si>
    <t>Nguyễn Hưng Quang</t>
  </si>
  <si>
    <t>Hồ Ngọc Sơn</t>
  </si>
  <si>
    <t>Nguyễn Văn Thái</t>
  </si>
  <si>
    <t>Dương Văn Thảo</t>
  </si>
  <si>
    <t>Hoàng Thị Bích Thảo</t>
  </si>
  <si>
    <t>Đàm Xuân Vận</t>
  </si>
  <si>
    <t>Dương Hoài An</t>
  </si>
  <si>
    <t>Phan Đình Binh</t>
  </si>
  <si>
    <t>Lê Minh Châu</t>
  </si>
  <si>
    <t>Mai Hoàng Đạt</t>
  </si>
  <si>
    <t>Trần Đình Hà</t>
  </si>
  <si>
    <t>Nguyễn Văn Hiểu</t>
  </si>
  <si>
    <t>Nguyễn Thế Hùng</t>
  </si>
  <si>
    <t>Đinh Ngọc Lan</t>
  </si>
  <si>
    <t>Nguyễn Đức Nhuận</t>
  </si>
  <si>
    <t>Trần Minh Quân</t>
  </si>
  <si>
    <t>Nguyễn Văn Tâm</t>
  </si>
  <si>
    <t>Trần Văn Thăng</t>
  </si>
  <si>
    <t>Ngô Nhật Thắng</t>
  </si>
  <si>
    <t>Hà Minh Tuân</t>
  </si>
  <si>
    <t>Nguyễn Minh Tuấn</t>
  </si>
  <si>
    <t>Nguyễn Xuân Vũ</t>
  </si>
  <si>
    <t>Trần Văn Chí</t>
  </si>
  <si>
    <t>Dương Văn Cường</t>
  </si>
  <si>
    <t>Đỗ Trung Hiếu</t>
  </si>
  <si>
    <t>Trịnh Thị Chung</t>
  </si>
  <si>
    <t>Nguyễn Mạnh Cường</t>
  </si>
  <si>
    <t>Vũ Thị Hải Anh</t>
  </si>
  <si>
    <t>ĐẠI HỌC THÁI NGUYÊN</t>
  </si>
  <si>
    <t>CỘNG HOÀ XÃ HỘI CHỦ NGHĨA VIỆT NAM</t>
  </si>
  <si>
    <t>TRƯỜNG ĐẠI HỌC NÔNG LÂM</t>
  </si>
  <si>
    <t>Độc lập - Tự do - Hạnh phúc</t>
  </si>
  <si>
    <t>Số
 TT</t>
  </si>
  <si>
    <t>Phụ cấp thâm niên đã hưởng</t>
  </si>
  <si>
    <t>Ghi chú</t>
  </si>
  <si>
    <t xml:space="preserve">Tỷ lệ (%) </t>
  </si>
  <si>
    <t>Đã hưởng từ (tháng/ năm)</t>
  </si>
  <si>
    <t>Được hưởng từ (tháng/ năm)</t>
  </si>
  <si>
    <t>Mai Thị Ngọc An</t>
  </si>
  <si>
    <t>Nguyễn Ngọc Anh</t>
  </si>
  <si>
    <t>Bùi Lan Anh</t>
  </si>
  <si>
    <t>Cù Ngọc Bắc</t>
  </si>
  <si>
    <t>Đặng Xuân Bình</t>
  </si>
  <si>
    <t>Đỗ Hoàng Chung</t>
  </si>
  <si>
    <t>La Văn Công</t>
  </si>
  <si>
    <t>Hoàng Kim Diệu</t>
  </si>
  <si>
    <t>Dương Trung Dũng</t>
  </si>
  <si>
    <t>Nguyễn Văn Duy</t>
  </si>
  <si>
    <t>Ngô Thị Hồng Gấm</t>
  </si>
  <si>
    <t>Bùi Thị Kiều Giang</t>
  </si>
  <si>
    <t>Bùi Thị Minh Hà</t>
  </si>
  <si>
    <t>Phạm Thu Hà</t>
  </si>
  <si>
    <t>Mai Thị Ngọc Hà</t>
  </si>
  <si>
    <t>Đặng Thị Thu Hà</t>
  </si>
  <si>
    <t>Nguyễn Thuý Hà</t>
  </si>
  <si>
    <t xml:space="preserve">Trần Thị Thu Hà </t>
  </si>
  <si>
    <t xml:space="preserve">Nguyễn Thị Thu Hằng </t>
  </si>
  <si>
    <t>Phan Thị Thu Hằng</t>
  </si>
  <si>
    <t>Nguyễn Thị Thu Hiền</t>
  </si>
  <si>
    <t>Nguyễn Chí Hiểu</t>
  </si>
  <si>
    <t>Phạm Thanh Hiếu</t>
  </si>
  <si>
    <t>Văn Thị Quỳnh Hoa</t>
  </si>
  <si>
    <t>Nguyễn Hữu Hoà</t>
  </si>
  <si>
    <t>Trần Thị Hoan</t>
  </si>
  <si>
    <t>Nguyễn Công Hoan</t>
  </si>
  <si>
    <t>Nguyễn Thị Thu Hoàn</t>
  </si>
  <si>
    <t>Lê Sỹ Hồng</t>
  </si>
  <si>
    <t>Nguyễn Thế Huấn</t>
  </si>
  <si>
    <t>Dương Thị Kim Huệ</t>
  </si>
  <si>
    <t>Đào Việt Hùng</t>
  </si>
  <si>
    <t>Vương Vân Huyền</t>
  </si>
  <si>
    <t>Nông Thị Thu Huyền</t>
  </si>
  <si>
    <t>Nguyễn Thị Huyền</t>
  </si>
  <si>
    <t>Nguyễn Việt Hưng</t>
  </si>
  <si>
    <t>Nguyễn Viết Hưng</t>
  </si>
  <si>
    <t>Dương Thị Thu Hoài</t>
  </si>
  <si>
    <t>Từ Trung Kiên</t>
  </si>
  <si>
    <t>Trần Trung Kiên</t>
  </si>
  <si>
    <t>Nguyễn Ngọc Lan</t>
  </si>
  <si>
    <t>Lèng Thị Lan</t>
  </si>
  <si>
    <t>Phạm Thị Phương Lan</t>
  </si>
  <si>
    <t>Lưu Thị Thuỳ Linh</t>
  </si>
  <si>
    <t>Vũ Thị Thu Loan</t>
  </si>
  <si>
    <t>Nguyễn Thị Lợi</t>
  </si>
  <si>
    <t>Nguyễn Văn Mạn</t>
  </si>
  <si>
    <t>Vi Diệu Minh</t>
  </si>
  <si>
    <t>10/83</t>
  </si>
  <si>
    <t>Lê Minh</t>
  </si>
  <si>
    <t>Trương Thành Nam</t>
  </si>
  <si>
    <t>Cù Thị Thuý Nga</t>
  </si>
  <si>
    <t>Nguyễn Thị Ngân</t>
  </si>
  <si>
    <t>Phạm Văn Ngọc</t>
  </si>
  <si>
    <t>Lành Thị Ngọc</t>
  </si>
  <si>
    <t>Hồ Thị Bích Ngọc</t>
  </si>
  <si>
    <t>Vũ Thị Nguyên</t>
  </si>
  <si>
    <t>Dương Thị Nguyên</t>
  </si>
  <si>
    <t>Nguyễn Ngọc Nông</t>
  </si>
  <si>
    <t>Lê Thị Kiều Oanh</t>
  </si>
  <si>
    <t>Trần Thị Phả</t>
  </si>
  <si>
    <t>Phan Thị Hồng Phúc</t>
  </si>
  <si>
    <t>12/76</t>
  </si>
  <si>
    <t>Đỗ Thị Lan Phương</t>
  </si>
  <si>
    <t>Trần Công Quân</t>
  </si>
  <si>
    <t>Vũ Thị Quý</t>
  </si>
  <si>
    <t>Nguyễn Thu Quyên</t>
  </si>
  <si>
    <t>Đỗ Hoàng Sơn</t>
  </si>
  <si>
    <t>Nguyễn Khắc Thái Sơn</t>
  </si>
  <si>
    <t>Bùi Thị Thanh Tâm</t>
  </si>
  <si>
    <t>Dư Ngọc Thành</t>
  </si>
  <si>
    <t>Nguyễn Mạnh Thắng</t>
  </si>
  <si>
    <t>Nguyễn Đình Thi</t>
  </si>
  <si>
    <t>Nguyễn Hữu Thọ</t>
  </si>
  <si>
    <t>Nguyễn Thị Thoa</t>
  </si>
  <si>
    <t>Vũ Văn Thông</t>
  </si>
  <si>
    <t>Lê Văn Thơ</t>
  </si>
  <si>
    <t>Bùi Thị Thơm</t>
  </si>
  <si>
    <t>Đào Hồng Thuận</t>
  </si>
  <si>
    <t>Nguyễn Thị Thuỷ</t>
  </si>
  <si>
    <t>Vũ Thị Thanh Thuỷ</t>
  </si>
  <si>
    <t>Nguyễn Thị Thuý</t>
  </si>
  <si>
    <t>Nguyễn Thanh Tiến</t>
  </si>
  <si>
    <t>Nguyễn Quang Tính</t>
  </si>
  <si>
    <t>Hứa Thị Toàn</t>
  </si>
  <si>
    <t>Lê Minh Toàn</t>
  </si>
  <si>
    <t>Lê Sỹ Trung</t>
  </si>
  <si>
    <t>Đỗ Quốc Tuấn</t>
  </si>
  <si>
    <t>Nguyễn Thị Tuyên</t>
  </si>
  <si>
    <t>Ngô Thị Mây Ước</t>
  </si>
  <si>
    <t>Phạm Thị Thanh Vân</t>
  </si>
  <si>
    <t>Đàm Văn Vinh</t>
  </si>
  <si>
    <t>Lưu Thị Xuyến</t>
  </si>
  <si>
    <t>Trần Thị Thuỳ Dương</t>
  </si>
  <si>
    <t>Đặng Thị Mai Lan</t>
  </si>
  <si>
    <t>Nguyễn Thu Trang</t>
  </si>
  <si>
    <t>Trần Thị Thanh Tâm</t>
  </si>
  <si>
    <t>Phạm Diệu Thuỳ</t>
  </si>
  <si>
    <t>Nguyễn Trường Giang</t>
  </si>
  <si>
    <t>Bùi Minh Tuấn</t>
  </si>
  <si>
    <t>Nguyễn Thị Tình</t>
  </si>
  <si>
    <t>Nguyễn Thị Mai Thảo</t>
  </si>
  <si>
    <t>Đặng Thị Tố Nga</t>
  </si>
  <si>
    <t>Trần Lệ Thị Bích Hồng</t>
  </si>
  <si>
    <t>Nguyễn Lan Hương</t>
  </si>
  <si>
    <t>Hà Quang Trung</t>
  </si>
  <si>
    <t>Nguyễn Thị Yến</t>
  </si>
  <si>
    <t>Phạm Thị Thu Huyền</t>
  </si>
  <si>
    <t>Nguyễn Thanh Hải</t>
  </si>
  <si>
    <t>Nguyễn Quang Thi</t>
  </si>
  <si>
    <t>09/84</t>
  </si>
  <si>
    <t>Vũ Kiều Hạnh</t>
  </si>
  <si>
    <t>Nguyễn Thị Đỗ Hương Giang</t>
  </si>
  <si>
    <t>Lương Hùng Tiến</t>
  </si>
  <si>
    <t>Nguyễn Văn Bình</t>
  </si>
  <si>
    <t>Nguyễn Thị Đoàn</t>
  </si>
  <si>
    <t xml:space="preserve">Nguyễn Thị Thu Hương </t>
  </si>
  <si>
    <t>Nguyễn Thị Thu Hằng</t>
  </si>
  <si>
    <t>Nguyễn Thuỳ Linh</t>
  </si>
  <si>
    <t>Trần Việt Dũng</t>
  </si>
  <si>
    <t>Dương Thị Minh Hoà</t>
  </si>
  <si>
    <t>Nguyễn Thị Hiền Thương</t>
  </si>
  <si>
    <t>Bùi Linh Phượng</t>
  </si>
  <si>
    <t>Đinh Thị Kim Hoa</t>
  </si>
  <si>
    <t>Lê Quốc Tuấn</t>
  </si>
  <si>
    <t>Lê Văn Phúc</t>
  </si>
  <si>
    <t>Lưu Hồng Sơn</t>
  </si>
  <si>
    <t>Hà Việt Long</t>
  </si>
  <si>
    <t>Nguyễn Thu Thuỳ</t>
  </si>
  <si>
    <t>Vũ Thị Thu Lê</t>
  </si>
  <si>
    <t>Mã chức danh nghề nghiệp</t>
  </si>
  <si>
    <t>Nông Thị Hiền Hương</t>
  </si>
  <si>
    <t>Đỗ Xuân Luận</t>
  </si>
  <si>
    <t>Phạm Thanh Huế</t>
  </si>
  <si>
    <t>Hà Duy Trường</t>
  </si>
  <si>
    <t>Nguyễn Đức Trường</t>
  </si>
  <si>
    <t>Đinh Thị Thanh Uyên</t>
  </si>
  <si>
    <t>Nguyễn Đăng Cường</t>
  </si>
  <si>
    <t>Nguyễn Thị Huệ</t>
  </si>
  <si>
    <t>Lành Ngọc Tú</t>
  </si>
  <si>
    <t>Đặng Thị Bích Huệ</t>
  </si>
  <si>
    <t>Nguyễn Khánh Quang</t>
  </si>
  <si>
    <t>La Thu Phương</t>
  </si>
  <si>
    <t>Hoàng Thị Lan Anh</t>
  </si>
  <si>
    <t>Phạm Thị Trang</t>
  </si>
  <si>
    <t>Hà Đình Nghiêm</t>
  </si>
  <si>
    <t>Vi Đại Lâm</t>
  </si>
  <si>
    <t>Dương Thị Hồng Duyên</t>
  </si>
  <si>
    <t>Nguyễn Thị Hoa</t>
  </si>
  <si>
    <t>Trần Thị Ngọc</t>
  </si>
  <si>
    <t>Hà Minh Tuấn</t>
  </si>
  <si>
    <t>Đoàn Quốc Khánh</t>
  </si>
  <si>
    <t>Nguyễn Thị Minh Thuận</t>
  </si>
  <si>
    <t>Nguyễn Thị Bích Đào</t>
  </si>
  <si>
    <t>Hồ Lương Xinh</t>
  </si>
  <si>
    <t>Dương Văn Đoàn</t>
  </si>
  <si>
    <t>Phụ cấp thâm niên được tính thêm</t>
  </si>
  <si>
    <t>DANH SÁCH CÁN BỘ, VIÊN CHỨC VÀ NGƯỜI LAO ĐỘNG ĐƯỢC CHI TRẢ
PHỤ CẤP THÂM NIÊN ĐỐI VỚI NHÀ GIÁO NĂM 2020</t>
  </si>
  <si>
    <t>(Kèm theo Quyết định số…………../QĐ-ĐHNL-TCCB ngày …... tháng …... năm 2020)</t>
  </si>
  <si>
    <t>Hoàng Hữu Chiến</t>
  </si>
  <si>
    <t>Mốc thời gian tính hưởng phụ cấp thâm niên</t>
  </si>
  <si>
    <t>T9/2020</t>
  </si>
  <si>
    <t>Nguyễn Đức Tuân</t>
  </si>
  <si>
    <t>Nguyễn Tiến Dũng</t>
  </si>
  <si>
    <t>Bùi Tri Thức</t>
  </si>
  <si>
    <t>Nguyễn Mạnh Tuấn</t>
  </si>
  <si>
    <t>Trần Thị Mai Anh</t>
  </si>
  <si>
    <t>Vũ Hồng Thái</t>
  </si>
  <si>
    <t>Lục Văn Cường</t>
  </si>
  <si>
    <t>Phạm Thị Ngọc Mai</t>
  </si>
  <si>
    <t>Phạm Bằng Phương</t>
  </si>
  <si>
    <t>Dương Minh Ngọc</t>
  </si>
  <si>
    <t xml:space="preserve">Nguyễn Quốc Huy </t>
  </si>
  <si>
    <t>V.07.01.01</t>
  </si>
  <si>
    <t>V.07.01.02</t>
  </si>
  <si>
    <t>V.07.01.03</t>
  </si>
</sst>
</file>

<file path=xl/styles.xml><?xml version="1.0" encoding="utf-8"?>
<styleSheet xmlns="http://schemas.openxmlformats.org/spreadsheetml/2006/main">
  <numFmts count="3">
    <numFmt numFmtId="164" formatCode="mm/yyyy"/>
    <numFmt numFmtId="165" formatCode="mm/yy"/>
    <numFmt numFmtId="166" formatCode="0#,##0"/>
  </numFmts>
  <fonts count="20">
    <font>
      <sz val="11"/>
      <color theme="1"/>
      <name val="Calibri"/>
      <family val="2"/>
      <scheme val="minor"/>
    </font>
    <font>
      <sz val="11"/>
      <name val="Times New Roman"/>
      <family val="1"/>
    </font>
    <font>
      <sz val="11"/>
      <color rgb="FFFF0000"/>
      <name val="Times New Roman"/>
      <family val="1"/>
    </font>
    <font>
      <sz val="12"/>
      <name val=".VnArial Narrow"/>
      <family val="2"/>
    </font>
    <font>
      <sz val="10"/>
      <name val="Arial"/>
      <family val="2"/>
    </font>
    <font>
      <sz val="12"/>
      <name val=".VnTime"/>
      <family val="2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sz val="10"/>
      <color indexed="8"/>
      <name val="Arial"/>
      <family val="2"/>
    </font>
    <font>
      <sz val="10"/>
      <name val="Arial"/>
      <family val="2"/>
      <charset val="204"/>
    </font>
    <font>
      <b/>
      <i/>
      <sz val="12"/>
      <name val="Times New Roman"/>
      <family val="1"/>
    </font>
    <font>
      <sz val="11"/>
      <name val="Calibri"/>
      <family val="2"/>
      <scheme val="minor"/>
    </font>
    <font>
      <sz val="11"/>
      <color indexed="8"/>
      <name val="Times New Roman"/>
      <family val="1"/>
    </font>
    <font>
      <i/>
      <sz val="11"/>
      <color rgb="FFFF0000"/>
      <name val="Times New Roman"/>
      <family val="1"/>
    </font>
    <font>
      <i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5">
    <xf numFmtId="0" fontId="0" fillId="0" borderId="0"/>
    <xf numFmtId="0" fontId="3" fillId="0" borderId="0"/>
    <xf numFmtId="0" fontId="4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3" fillId="0" borderId="0"/>
    <xf numFmtId="0" fontId="4" fillId="0" borderId="0"/>
    <xf numFmtId="0" fontId="14" fillId="0" borderId="0"/>
    <xf numFmtId="0" fontId="13" fillId="0" borderId="0"/>
    <xf numFmtId="0" fontId="13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</cellStyleXfs>
  <cellXfs count="100">
    <xf numFmtId="0" fontId="0" fillId="0" borderId="0" xfId="0"/>
    <xf numFmtId="165" fontId="1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left" vertical="center"/>
    </xf>
    <xf numFmtId="164" fontId="1" fillId="0" borderId="1" xfId="0" applyNumberFormat="1" applyFont="1" applyFill="1" applyBorder="1" applyAlignment="1">
      <alignment horizontal="center" vertical="center"/>
    </xf>
    <xf numFmtId="165" fontId="1" fillId="0" borderId="1" xfId="1" applyNumberFormat="1" applyFont="1" applyFill="1" applyBorder="1" applyAlignment="1">
      <alignment horizontal="center" vertical="center"/>
    </xf>
    <xf numFmtId="165" fontId="1" fillId="0" borderId="1" xfId="2" applyNumberFormat="1" applyFont="1" applyFill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/>
    </xf>
    <xf numFmtId="165" fontId="1" fillId="0" borderId="1" xfId="4" quotePrefix="1" applyNumberFormat="1" applyFont="1" applyFill="1" applyBorder="1" applyAlignment="1">
      <alignment horizontal="center" vertical="center"/>
    </xf>
    <xf numFmtId="14" fontId="8" fillId="0" borderId="0" xfId="0" applyNumberFormat="1" applyFont="1" applyFill="1" applyBorder="1" applyAlignment="1"/>
    <xf numFmtId="0" fontId="8" fillId="0" borderId="0" xfId="0" applyFont="1" applyFill="1" applyBorder="1" applyAlignment="1">
      <alignment horizontal="center"/>
    </xf>
    <xf numFmtId="0" fontId="8" fillId="0" borderId="0" xfId="0" applyFont="1" applyFill="1"/>
    <xf numFmtId="14" fontId="9" fillId="0" borderId="0" xfId="0" applyNumberFormat="1" applyFont="1" applyFill="1" applyBorder="1" applyAlignment="1"/>
    <xf numFmtId="0" fontId="10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1" fillId="0" borderId="0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vertical="center"/>
    </xf>
    <xf numFmtId="9" fontId="1" fillId="0" borderId="1" xfId="0" applyNumberFormat="1" applyFont="1" applyFill="1" applyBorder="1" applyAlignment="1">
      <alignment horizontal="center" vertical="center"/>
    </xf>
    <xf numFmtId="9" fontId="1" fillId="0" borderId="1" xfId="0" applyNumberFormat="1" applyFont="1" applyFill="1" applyBorder="1" applyAlignment="1">
      <alignment vertical="center"/>
    </xf>
    <xf numFmtId="0" fontId="1" fillId="0" borderId="1" xfId="0" applyNumberFormat="1" applyFont="1" applyFill="1" applyBorder="1" applyAlignment="1">
      <alignment horizontal="left" vertical="center"/>
    </xf>
    <xf numFmtId="14" fontId="1" fillId="0" borderId="1" xfId="0" applyNumberFormat="1" applyFont="1" applyFill="1" applyBorder="1" applyAlignment="1">
      <alignment vertical="center"/>
    </xf>
    <xf numFmtId="165" fontId="1" fillId="0" borderId="1" xfId="0" quotePrefix="1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7" fillId="0" borderId="0" xfId="0" applyFont="1"/>
    <xf numFmtId="0" fontId="1" fillId="0" borderId="1" xfId="0" applyFont="1" applyFill="1" applyBorder="1" applyAlignment="1">
      <alignment vertical="center" wrapText="1"/>
    </xf>
    <xf numFmtId="17" fontId="1" fillId="0" borderId="1" xfId="4" quotePrefix="1" applyNumberFormat="1" applyFont="1" applyFill="1" applyBorder="1" applyAlignment="1">
      <alignment horizontal="center" vertical="center"/>
    </xf>
    <xf numFmtId="0" fontId="1" fillId="0" borderId="1" xfId="4" applyNumberFormat="1" applyFont="1" applyFill="1" applyBorder="1" applyAlignment="1">
      <alignment vertical="center"/>
    </xf>
    <xf numFmtId="164" fontId="2" fillId="0" borderId="1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7" fillId="0" borderId="1" xfId="0" applyFont="1" applyBorder="1"/>
    <xf numFmtId="164" fontId="2" fillId="0" borderId="1" xfId="0" applyNumberFormat="1" applyFont="1" applyBorder="1"/>
    <xf numFmtId="0" fontId="2" fillId="0" borderId="1" xfId="0" applyFont="1" applyBorder="1"/>
    <xf numFmtId="164" fontId="2" fillId="0" borderId="1" xfId="0" applyNumberFormat="1" applyFont="1" applyFill="1" applyBorder="1"/>
    <xf numFmtId="165" fontId="1" fillId="0" borderId="1" xfId="3" applyNumberFormat="1" applyFont="1" applyFill="1" applyBorder="1" applyAlignment="1">
      <alignment horizontal="center" vertical="center"/>
    </xf>
    <xf numFmtId="0" fontId="11" fillId="0" borderId="0" xfId="0" applyNumberFormat="1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2" fillId="0" borderId="4" xfId="0" applyNumberFormat="1" applyFont="1" applyFill="1" applyBorder="1" applyAlignment="1">
      <alignment horizontal="center" vertical="center" wrapText="1"/>
    </xf>
    <xf numFmtId="165" fontId="1" fillId="0" borderId="1" xfId="2" quotePrefix="1" applyNumberFormat="1" applyFont="1" applyFill="1" applyBorder="1" applyAlignment="1">
      <alignment horizontal="center" vertical="center" wrapText="1"/>
    </xf>
    <xf numFmtId="0" fontId="1" fillId="0" borderId="1" xfId="3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/>
    </xf>
    <xf numFmtId="9" fontId="1" fillId="0" borderId="1" xfId="24" applyFont="1" applyBorder="1" applyAlignment="1">
      <alignment horizontal="center"/>
    </xf>
    <xf numFmtId="164" fontId="1" fillId="0" borderId="1" xfId="1" applyNumberFormat="1" applyFont="1" applyFill="1" applyBorder="1" applyAlignment="1">
      <alignment horizontal="center" vertical="center"/>
    </xf>
    <xf numFmtId="166" fontId="1" fillId="0" borderId="1" xfId="0" applyNumberFormat="1" applyFont="1" applyFill="1" applyBorder="1" applyAlignment="1">
      <alignment horizontal="center" vertical="center"/>
    </xf>
    <xf numFmtId="9" fontId="0" fillId="0" borderId="0" xfId="0" applyNumberFormat="1"/>
    <xf numFmtId="0" fontId="6" fillId="0" borderId="0" xfId="0" applyNumberFormat="1" applyFont="1"/>
    <xf numFmtId="0" fontId="6" fillId="0" borderId="0" xfId="0" applyFont="1"/>
    <xf numFmtId="9" fontId="6" fillId="0" borderId="0" xfId="0" applyNumberFormat="1" applyFont="1"/>
    <xf numFmtId="164" fontId="1" fillId="0" borderId="1" xfId="0" applyNumberFormat="1" applyFont="1" applyFill="1" applyBorder="1" applyAlignment="1">
      <alignment horizontal="center" vertical="center" wrapText="1"/>
    </xf>
    <xf numFmtId="164" fontId="1" fillId="0" borderId="1" xfId="4" quotePrefix="1" applyNumberFormat="1" applyFont="1" applyFill="1" applyBorder="1" applyAlignment="1">
      <alignment horizontal="center" vertical="center"/>
    </xf>
    <xf numFmtId="9" fontId="6" fillId="0" borderId="0" xfId="24" applyFont="1"/>
    <xf numFmtId="0" fontId="15" fillId="0" borderId="0" xfId="0" applyFont="1" applyFill="1"/>
    <xf numFmtId="0" fontId="12" fillId="0" borderId="4" xfId="0" applyNumberFormat="1" applyFont="1" applyFill="1" applyBorder="1" applyAlignment="1">
      <alignment horizontal="center" vertical="center" wrapText="1"/>
    </xf>
    <xf numFmtId="9" fontId="8" fillId="0" borderId="1" xfId="24" applyFont="1" applyBorder="1" applyAlignment="1">
      <alignment horizontal="center"/>
    </xf>
    <xf numFmtId="164" fontId="8" fillId="0" borderId="1" xfId="0" applyNumberFormat="1" applyFont="1" applyBorder="1" applyAlignment="1">
      <alignment horizontal="center"/>
    </xf>
    <xf numFmtId="165" fontId="8" fillId="0" borderId="1" xfId="0" applyNumberFormat="1" applyFont="1" applyFill="1" applyBorder="1" applyAlignment="1">
      <alignment horizontal="center" vertical="center"/>
    </xf>
    <xf numFmtId="0" fontId="16" fillId="0" borderId="0" xfId="0" applyFont="1"/>
    <xf numFmtId="165" fontId="8" fillId="0" borderId="1" xfId="4" quotePrefix="1" applyNumberFormat="1" applyFont="1" applyFill="1" applyBorder="1" applyAlignment="1">
      <alignment horizontal="center" vertical="center"/>
    </xf>
    <xf numFmtId="0" fontId="0" fillId="0" borderId="0" xfId="0" applyNumberFormat="1" applyFont="1"/>
    <xf numFmtId="0" fontId="17" fillId="0" borderId="5" xfId="0" applyFont="1" applyBorder="1" applyAlignment="1">
      <alignment vertical="center" wrapText="1"/>
    </xf>
    <xf numFmtId="0" fontId="17" fillId="0" borderId="1" xfId="0" applyFont="1" applyBorder="1" applyAlignment="1">
      <alignment vertical="center" wrapText="1"/>
    </xf>
    <xf numFmtId="0" fontId="18" fillId="0" borderId="1" xfId="0" applyFont="1" applyFill="1" applyBorder="1" applyAlignment="1">
      <alignment vertical="center"/>
    </xf>
    <xf numFmtId="0" fontId="17" fillId="0" borderId="6" xfId="0" applyFont="1" applyBorder="1" applyAlignment="1">
      <alignment vertical="center" wrapText="1"/>
    </xf>
    <xf numFmtId="165" fontId="1" fillId="0" borderId="2" xfId="4" quotePrefix="1" applyNumberFormat="1" applyFont="1" applyFill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/>
    </xf>
    <xf numFmtId="9" fontId="8" fillId="0" borderId="2" xfId="24" applyFont="1" applyBorder="1" applyAlignment="1">
      <alignment horizontal="center"/>
    </xf>
    <xf numFmtId="164" fontId="8" fillId="0" borderId="2" xfId="0" applyNumberFormat="1" applyFont="1" applyBorder="1" applyAlignment="1">
      <alignment horizontal="center"/>
    </xf>
    <xf numFmtId="0" fontId="1" fillId="0" borderId="2" xfId="0" applyFont="1" applyFill="1" applyBorder="1" applyAlignment="1">
      <alignment vertical="center"/>
    </xf>
    <xf numFmtId="165" fontId="18" fillId="0" borderId="1" xfId="0" applyNumberFormat="1" applyFont="1" applyFill="1" applyBorder="1" applyAlignment="1">
      <alignment horizontal="center" vertical="center"/>
    </xf>
    <xf numFmtId="164" fontId="18" fillId="0" borderId="1" xfId="1" applyNumberFormat="1" applyFont="1" applyFill="1" applyBorder="1" applyAlignment="1">
      <alignment horizontal="center" vertical="center"/>
    </xf>
    <xf numFmtId="9" fontId="18" fillId="0" borderId="1" xfId="0" applyNumberFormat="1" applyFont="1" applyFill="1" applyBorder="1" applyAlignment="1">
      <alignment horizontal="center" vertical="center"/>
    </xf>
    <xf numFmtId="164" fontId="18" fillId="0" borderId="1" xfId="0" applyNumberFormat="1" applyFont="1" applyFill="1" applyBorder="1" applyAlignment="1">
      <alignment horizontal="center" vertical="center"/>
    </xf>
    <xf numFmtId="0" fontId="19" fillId="0" borderId="0" xfId="0" applyNumberFormat="1" applyFont="1"/>
    <xf numFmtId="9" fontId="19" fillId="0" borderId="0" xfId="24" applyFont="1"/>
    <xf numFmtId="9" fontId="19" fillId="0" borderId="0" xfId="0" applyNumberFormat="1" applyFont="1"/>
    <xf numFmtId="0" fontId="19" fillId="0" borderId="0" xfId="0" applyFont="1"/>
    <xf numFmtId="9" fontId="18" fillId="0" borderId="1" xfId="0" applyNumberFormat="1" applyFont="1" applyFill="1" applyBorder="1" applyAlignment="1">
      <alignment vertical="center"/>
    </xf>
    <xf numFmtId="0" fontId="1" fillId="0" borderId="0" xfId="3" applyFont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165" fontId="1" fillId="0" borderId="0" xfId="4" quotePrefix="1" applyNumberFormat="1" applyFont="1" applyFill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/>
    </xf>
    <xf numFmtId="9" fontId="8" fillId="0" borderId="0" xfId="24" applyFont="1" applyBorder="1" applyAlignment="1">
      <alignment horizontal="center"/>
    </xf>
    <xf numFmtId="164" fontId="8" fillId="0" borderId="0" xfId="0" applyNumberFormat="1" applyFont="1" applyBorder="1" applyAlignment="1">
      <alignment horizontal="center"/>
    </xf>
    <xf numFmtId="9" fontId="1" fillId="0" borderId="0" xfId="0" applyNumberFormat="1" applyFont="1" applyFill="1" applyBorder="1" applyAlignment="1">
      <alignment vertical="center"/>
    </xf>
    <xf numFmtId="164" fontId="1" fillId="0" borderId="0" xfId="0" applyNumberFormat="1" applyFont="1" applyFill="1" applyBorder="1" applyAlignment="1">
      <alignment horizontal="center" vertical="center"/>
    </xf>
    <xf numFmtId="166" fontId="2" fillId="0" borderId="0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6" fillId="0" borderId="0" xfId="0" applyNumberFormat="1" applyFont="1"/>
    <xf numFmtId="0" fontId="12" fillId="0" borderId="2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0" xfId="0" applyNumberFormat="1" applyFont="1" applyFill="1" applyBorder="1" applyAlignment="1">
      <alignment horizontal="center" wrapText="1"/>
    </xf>
    <xf numFmtId="0" fontId="11" fillId="0" borderId="0" xfId="0" applyNumberFormat="1" applyFont="1" applyFill="1" applyBorder="1" applyAlignment="1">
      <alignment horizontal="center"/>
    </xf>
    <xf numFmtId="0" fontId="12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14" fontId="12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</cellXfs>
  <cellStyles count="25">
    <cellStyle name="Normal" xfId="0" builtinId="0"/>
    <cellStyle name="Normal 10" xfId="5"/>
    <cellStyle name="Normal 13" xfId="6"/>
    <cellStyle name="Normal 14" xfId="7"/>
    <cellStyle name="Normal 15" xfId="8"/>
    <cellStyle name="Normal 18" xfId="9"/>
    <cellStyle name="Normal 19" xfId="10"/>
    <cellStyle name="Normal 2" xfId="11"/>
    <cellStyle name="Normal 2 2" xfId="12"/>
    <cellStyle name="Normal 2 3" xfId="13"/>
    <cellStyle name="Normal 2 4" xfId="14"/>
    <cellStyle name="Normal 2 5" xfId="15"/>
    <cellStyle name="Normal 2 6" xfId="16"/>
    <cellStyle name="Normal 2 7" xfId="17"/>
    <cellStyle name="Normal 20" xfId="18"/>
    <cellStyle name="Normal 3" xfId="19"/>
    <cellStyle name="Normal 4" xfId="20"/>
    <cellStyle name="Normal 5" xfId="21"/>
    <cellStyle name="Normal 8" xfId="22"/>
    <cellStyle name="Normal 9" xfId="23"/>
    <cellStyle name="Normal_CBVC huong luong t-ngan sach nha nuoc nam 2009" xfId="4"/>
    <cellStyle name="Normal_DS tonghop" xfId="3"/>
    <cellStyle name="Normal_Sheet1" xfId="1"/>
    <cellStyle name="Normal_Sheet1_1" xfId="2"/>
    <cellStyle name="Percent" xfId="24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302560</xdr:colOff>
      <xdr:row>2</xdr:row>
      <xdr:rowOff>22411</xdr:rowOff>
    </xdr:from>
    <xdr:to>
      <xdr:col>8</xdr:col>
      <xdr:colOff>812652</xdr:colOff>
      <xdr:row>2</xdr:row>
      <xdr:rowOff>22411</xdr:rowOff>
    </xdr:to>
    <xdr:cxnSp macro="">
      <xdr:nvCxnSpPr>
        <xdr:cNvPr id="2" name="Straight Connector 1"/>
        <xdr:cNvCxnSpPr/>
      </xdr:nvCxnSpPr>
      <xdr:spPr>
        <a:xfrm>
          <a:off x="5647766" y="437029"/>
          <a:ext cx="201168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347383</xdr:colOff>
      <xdr:row>2</xdr:row>
      <xdr:rowOff>11206</xdr:rowOff>
    </xdr:from>
    <xdr:to>
      <xdr:col>1</xdr:col>
      <xdr:colOff>1261783</xdr:colOff>
      <xdr:row>2</xdr:row>
      <xdr:rowOff>11206</xdr:rowOff>
    </xdr:to>
    <xdr:cxnSp macro="">
      <xdr:nvCxnSpPr>
        <xdr:cNvPr id="4" name="Straight Connector 3"/>
        <xdr:cNvCxnSpPr/>
      </xdr:nvCxnSpPr>
      <xdr:spPr>
        <a:xfrm>
          <a:off x="683559" y="425824"/>
          <a:ext cx="9144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0"/>
  <sheetViews>
    <sheetView showZeros="0" tabSelected="1" topLeftCell="A133" workbookViewId="0">
      <selection activeCell="I143" sqref="I143"/>
    </sheetView>
  </sheetViews>
  <sheetFormatPr defaultRowHeight="15"/>
  <cols>
    <col min="1" max="1" width="5" customWidth="1"/>
    <col min="2" max="2" width="23.85546875" customWidth="1"/>
    <col min="3" max="3" width="7" customWidth="1"/>
    <col min="4" max="5" width="9.5703125" customWidth="1"/>
    <col min="6" max="6" width="5.42578125" customWidth="1"/>
    <col min="7" max="7" width="11.85546875" customWidth="1"/>
    <col min="8" max="8" width="5.28515625" customWidth="1"/>
    <col min="9" max="9" width="11.5703125" customWidth="1"/>
    <col min="10" max="10" width="10.140625" customWidth="1"/>
    <col min="11" max="11" width="15.5703125" customWidth="1"/>
  </cols>
  <sheetData>
    <row r="1" spans="1:13" ht="15.75">
      <c r="A1" s="92" t="s">
        <v>35</v>
      </c>
      <c r="B1" s="92"/>
      <c r="C1" s="92"/>
      <c r="D1" s="36"/>
      <c r="E1" s="9"/>
      <c r="F1" s="10"/>
      <c r="G1" s="10"/>
      <c r="H1" s="10" t="s">
        <v>36</v>
      </c>
      <c r="I1" s="10"/>
      <c r="J1" s="11"/>
    </row>
    <row r="2" spans="1:13" ht="16.5">
      <c r="A2" s="93" t="s">
        <v>37</v>
      </c>
      <c r="B2" s="93"/>
      <c r="C2" s="93"/>
      <c r="D2" s="37"/>
      <c r="E2" s="12"/>
      <c r="F2" s="10"/>
      <c r="G2" s="10"/>
      <c r="H2" s="13" t="s">
        <v>38</v>
      </c>
      <c r="I2" s="10"/>
      <c r="J2" s="11"/>
    </row>
    <row r="3" spans="1:13" ht="15.75">
      <c r="A3" s="14"/>
      <c r="B3" s="14"/>
      <c r="C3" s="14"/>
      <c r="D3" s="37"/>
      <c r="E3" s="12"/>
      <c r="F3" s="10"/>
      <c r="G3" s="10"/>
      <c r="H3" s="10"/>
      <c r="I3" s="10"/>
      <c r="J3" s="11"/>
    </row>
    <row r="4" spans="1:13" ht="46.5" customHeight="1">
      <c r="A4" s="94" t="s">
        <v>202</v>
      </c>
      <c r="B4" s="94"/>
      <c r="C4" s="94"/>
      <c r="D4" s="94"/>
      <c r="E4" s="94"/>
      <c r="F4" s="94"/>
      <c r="G4" s="94"/>
      <c r="H4" s="94"/>
      <c r="I4" s="94"/>
      <c r="J4" s="94"/>
    </row>
    <row r="5" spans="1:13" ht="15.75">
      <c r="A5" s="95" t="s">
        <v>203</v>
      </c>
      <c r="B5" s="95"/>
      <c r="C5" s="95"/>
      <c r="D5" s="95"/>
      <c r="E5" s="95"/>
      <c r="F5" s="95"/>
      <c r="G5" s="95"/>
      <c r="H5" s="95"/>
      <c r="I5" s="95"/>
      <c r="J5" s="95"/>
    </row>
    <row r="6" spans="1:13" ht="15.75">
      <c r="A6" s="10"/>
      <c r="B6" s="15"/>
      <c r="C6" s="15"/>
      <c r="D6" s="35"/>
      <c r="E6" s="15"/>
      <c r="F6" s="15"/>
      <c r="G6" s="15"/>
      <c r="H6" s="15"/>
      <c r="I6" s="15"/>
      <c r="J6" s="11"/>
    </row>
    <row r="7" spans="1:13" ht="30.75" customHeight="1">
      <c r="A7" s="96" t="s">
        <v>39</v>
      </c>
      <c r="B7" s="96" t="s">
        <v>1</v>
      </c>
      <c r="C7" s="97" t="s">
        <v>2</v>
      </c>
      <c r="D7" s="89" t="s">
        <v>175</v>
      </c>
      <c r="E7" s="98" t="s">
        <v>205</v>
      </c>
      <c r="F7" s="97" t="s">
        <v>40</v>
      </c>
      <c r="G7" s="97"/>
      <c r="H7" s="97" t="s">
        <v>201</v>
      </c>
      <c r="I7" s="97"/>
      <c r="J7" s="99" t="s">
        <v>41</v>
      </c>
    </row>
    <row r="8" spans="1:13" ht="15" customHeight="1">
      <c r="A8" s="96"/>
      <c r="B8" s="96"/>
      <c r="C8" s="97"/>
      <c r="D8" s="90"/>
      <c r="E8" s="98"/>
      <c r="F8" s="97" t="s">
        <v>42</v>
      </c>
      <c r="G8" s="97" t="s">
        <v>43</v>
      </c>
      <c r="H8" s="97" t="s">
        <v>42</v>
      </c>
      <c r="I8" s="97" t="s">
        <v>44</v>
      </c>
      <c r="J8" s="99"/>
    </row>
    <row r="9" spans="1:13" ht="15" customHeight="1">
      <c r="A9" s="96"/>
      <c r="B9" s="96"/>
      <c r="C9" s="97"/>
      <c r="D9" s="90"/>
      <c r="E9" s="98"/>
      <c r="F9" s="97"/>
      <c r="G9" s="97"/>
      <c r="H9" s="97"/>
      <c r="I9" s="97"/>
      <c r="J9" s="99"/>
    </row>
    <row r="10" spans="1:13" ht="15" customHeight="1">
      <c r="A10" s="96"/>
      <c r="B10" s="96"/>
      <c r="C10" s="97"/>
      <c r="D10" s="91"/>
      <c r="E10" s="98"/>
      <c r="F10" s="97"/>
      <c r="G10" s="97"/>
      <c r="H10" s="97"/>
      <c r="I10" s="97"/>
      <c r="J10" s="99"/>
    </row>
    <row r="11" spans="1:13" ht="15" customHeight="1">
      <c r="A11" s="38">
        <v>1</v>
      </c>
      <c r="B11" s="38">
        <v>2</v>
      </c>
      <c r="C11" s="53">
        <v>3</v>
      </c>
      <c r="D11" s="53">
        <v>4</v>
      </c>
      <c r="E11" s="53">
        <v>5</v>
      </c>
      <c r="F11" s="53">
        <v>6</v>
      </c>
      <c r="G11" s="53">
        <v>7</v>
      </c>
      <c r="H11" s="53">
        <v>8</v>
      </c>
      <c r="I11" s="53">
        <v>9</v>
      </c>
      <c r="J11" s="53">
        <v>10</v>
      </c>
    </row>
    <row r="12" spans="1:13" s="47" customFormat="1" ht="15" customHeight="1">
      <c r="A12" s="40">
        <v>1</v>
      </c>
      <c r="B12" s="19" t="s">
        <v>3</v>
      </c>
      <c r="C12" s="4">
        <v>19886</v>
      </c>
      <c r="D12" s="1" t="s">
        <v>218</v>
      </c>
      <c r="E12" s="41">
        <v>30407</v>
      </c>
      <c r="F12" s="42">
        <v>0.36000000000000004</v>
      </c>
      <c r="G12" s="41">
        <v>43556</v>
      </c>
      <c r="H12" s="18">
        <f t="shared" ref="H12:H65" si="0">F12+1%</f>
        <v>0.37000000000000005</v>
      </c>
      <c r="I12" s="3">
        <f t="shared" ref="I12:I65" si="1">DATE(YEAR(G12)+1,MONTH(G12),1)</f>
        <v>43922</v>
      </c>
      <c r="J12" s="16"/>
      <c r="K12" s="46"/>
      <c r="L12" s="51">
        <f t="shared" ref="L12:L34" si="2">(YEAR(I12)-YEAR(E12))/100-H12</f>
        <v>0</v>
      </c>
      <c r="M12" s="48"/>
    </row>
    <row r="13" spans="1:13" s="47" customFormat="1" ht="15" customHeight="1">
      <c r="A13" s="40">
        <v>2</v>
      </c>
      <c r="B13" s="19" t="s">
        <v>4</v>
      </c>
      <c r="C13" s="5">
        <v>20210</v>
      </c>
      <c r="D13" s="1" t="s">
        <v>218</v>
      </c>
      <c r="E13" s="41">
        <v>30560</v>
      </c>
      <c r="F13" s="42">
        <v>0.36000000000000004</v>
      </c>
      <c r="G13" s="41">
        <v>43709</v>
      </c>
      <c r="H13" s="18">
        <f t="shared" si="0"/>
        <v>0.37000000000000005</v>
      </c>
      <c r="I13" s="3">
        <f t="shared" si="1"/>
        <v>44075</v>
      </c>
      <c r="J13" s="16"/>
      <c r="K13" s="46"/>
      <c r="L13" s="51">
        <f t="shared" si="2"/>
        <v>0</v>
      </c>
      <c r="M13" s="48"/>
    </row>
    <row r="14" spans="1:13" s="47" customFormat="1" ht="15.75" customHeight="1">
      <c r="A14" s="40">
        <v>3</v>
      </c>
      <c r="B14" s="19" t="s">
        <v>103</v>
      </c>
      <c r="C14" s="1">
        <v>21372</v>
      </c>
      <c r="D14" s="1" t="s">
        <v>218</v>
      </c>
      <c r="E14" s="3">
        <v>31352</v>
      </c>
      <c r="F14" s="17">
        <v>0.34000000000000008</v>
      </c>
      <c r="G14" s="3">
        <v>43770</v>
      </c>
      <c r="H14" s="18">
        <f t="shared" si="0"/>
        <v>0.35000000000000009</v>
      </c>
      <c r="I14" s="3">
        <f t="shared" si="1"/>
        <v>44136</v>
      </c>
      <c r="J14" s="16"/>
      <c r="K14" s="46"/>
      <c r="L14" s="51">
        <f t="shared" si="2"/>
        <v>0</v>
      </c>
      <c r="M14" s="48"/>
    </row>
    <row r="15" spans="1:13" s="47" customFormat="1" ht="15" customHeight="1">
      <c r="A15" s="40">
        <v>4</v>
      </c>
      <c r="B15" s="24" t="s">
        <v>131</v>
      </c>
      <c r="C15" s="6">
        <v>22459</v>
      </c>
      <c r="D15" s="1" t="s">
        <v>218</v>
      </c>
      <c r="E15" s="49">
        <v>32143</v>
      </c>
      <c r="F15" s="17">
        <v>0.31000000000000005</v>
      </c>
      <c r="G15" s="3">
        <v>43466</v>
      </c>
      <c r="H15" s="18">
        <f t="shared" si="0"/>
        <v>0.32000000000000006</v>
      </c>
      <c r="I15" s="3">
        <f t="shared" si="1"/>
        <v>43831</v>
      </c>
      <c r="J15" s="16"/>
      <c r="K15" s="46"/>
      <c r="L15" s="51">
        <f t="shared" si="2"/>
        <v>0</v>
      </c>
      <c r="M15" s="48"/>
    </row>
    <row r="16" spans="1:13" s="47" customFormat="1" ht="15.75" customHeight="1">
      <c r="A16" s="40">
        <v>5</v>
      </c>
      <c r="B16" s="19" t="s">
        <v>0</v>
      </c>
      <c r="C16" s="1">
        <v>22425</v>
      </c>
      <c r="D16" s="1" t="s">
        <v>218</v>
      </c>
      <c r="E16" s="41">
        <v>32629</v>
      </c>
      <c r="F16" s="42">
        <v>0.30000000000000004</v>
      </c>
      <c r="G16" s="41">
        <v>43586</v>
      </c>
      <c r="H16" s="18">
        <f t="shared" si="0"/>
        <v>0.31000000000000005</v>
      </c>
      <c r="I16" s="3">
        <f t="shared" si="1"/>
        <v>43952</v>
      </c>
      <c r="J16" s="16"/>
      <c r="K16" s="46"/>
      <c r="L16" s="51">
        <f t="shared" si="2"/>
        <v>0</v>
      </c>
      <c r="M16" s="48"/>
    </row>
    <row r="17" spans="1:14" s="47" customFormat="1" ht="15" customHeight="1">
      <c r="A17" s="40">
        <v>6</v>
      </c>
      <c r="B17" s="19" t="s">
        <v>19</v>
      </c>
      <c r="C17" s="1">
        <v>24608</v>
      </c>
      <c r="D17" s="1" t="s">
        <v>218</v>
      </c>
      <c r="E17" s="41">
        <v>35156</v>
      </c>
      <c r="F17" s="42">
        <v>0.23</v>
      </c>
      <c r="G17" s="41">
        <v>43556</v>
      </c>
      <c r="H17" s="18">
        <f t="shared" si="0"/>
        <v>0.24000000000000002</v>
      </c>
      <c r="I17" s="3">
        <f t="shared" si="1"/>
        <v>43922</v>
      </c>
      <c r="J17" s="16"/>
      <c r="K17" s="46"/>
      <c r="L17" s="51">
        <f t="shared" si="2"/>
        <v>0</v>
      </c>
      <c r="M17" s="48"/>
    </row>
    <row r="18" spans="1:14" s="47" customFormat="1" ht="15" customHeight="1">
      <c r="A18" s="40">
        <v>7</v>
      </c>
      <c r="B18" s="16" t="s">
        <v>20</v>
      </c>
      <c r="C18" s="1">
        <v>25182</v>
      </c>
      <c r="D18" s="1" t="s">
        <v>218</v>
      </c>
      <c r="E18" s="41">
        <v>35217</v>
      </c>
      <c r="F18" s="42">
        <v>0.23</v>
      </c>
      <c r="G18" s="41">
        <v>43617</v>
      </c>
      <c r="H18" s="18">
        <f t="shared" si="0"/>
        <v>0.24000000000000002</v>
      </c>
      <c r="I18" s="3">
        <f t="shared" si="1"/>
        <v>43983</v>
      </c>
      <c r="J18" s="16"/>
      <c r="K18" s="46"/>
      <c r="L18" s="51">
        <f t="shared" si="2"/>
        <v>0</v>
      </c>
      <c r="M18" s="48"/>
    </row>
    <row r="19" spans="1:14" s="47" customFormat="1" ht="15" customHeight="1">
      <c r="A19" s="40">
        <v>8</v>
      </c>
      <c r="B19" s="16" t="s">
        <v>61</v>
      </c>
      <c r="C19" s="1">
        <v>25699</v>
      </c>
      <c r="D19" s="1" t="s">
        <v>218</v>
      </c>
      <c r="E19" s="3">
        <v>36800</v>
      </c>
      <c r="F19" s="17">
        <v>0.19000000000000006</v>
      </c>
      <c r="G19" s="3">
        <v>43739</v>
      </c>
      <c r="H19" s="18">
        <f t="shared" si="0"/>
        <v>0.20000000000000007</v>
      </c>
      <c r="I19" s="3">
        <f t="shared" si="1"/>
        <v>44105</v>
      </c>
      <c r="J19" s="16"/>
      <c r="K19" s="46"/>
      <c r="L19" s="51">
        <f t="shared" si="2"/>
        <v>0</v>
      </c>
      <c r="M19" s="48"/>
    </row>
    <row r="20" spans="1:14" s="47" customFormat="1" ht="15" customHeight="1">
      <c r="A20" s="40">
        <v>9</v>
      </c>
      <c r="B20" s="19" t="s">
        <v>113</v>
      </c>
      <c r="C20" s="5">
        <v>24252</v>
      </c>
      <c r="D20" s="1" t="s">
        <v>218</v>
      </c>
      <c r="E20" s="3">
        <v>36831</v>
      </c>
      <c r="F20" s="17">
        <v>0.19000000000000006</v>
      </c>
      <c r="G20" s="3">
        <v>43770</v>
      </c>
      <c r="H20" s="18">
        <f t="shared" si="0"/>
        <v>0.20000000000000007</v>
      </c>
      <c r="I20" s="3">
        <f t="shared" si="1"/>
        <v>44136</v>
      </c>
      <c r="J20" s="16"/>
      <c r="K20" s="46"/>
      <c r="L20" s="51">
        <f t="shared" si="2"/>
        <v>0</v>
      </c>
      <c r="M20" s="48"/>
    </row>
    <row r="21" spans="1:14" s="47" customFormat="1" ht="15" customHeight="1">
      <c r="A21" s="40">
        <v>10</v>
      </c>
      <c r="B21" s="19" t="s">
        <v>128</v>
      </c>
      <c r="C21" s="1">
        <v>23577</v>
      </c>
      <c r="D21" s="1" t="s">
        <v>218</v>
      </c>
      <c r="E21" s="3">
        <v>36526</v>
      </c>
      <c r="F21" s="17">
        <v>0.19000000000000006</v>
      </c>
      <c r="G21" s="3">
        <v>43466</v>
      </c>
      <c r="H21" s="18">
        <f t="shared" si="0"/>
        <v>0.20000000000000007</v>
      </c>
      <c r="I21" s="3">
        <f t="shared" si="1"/>
        <v>43831</v>
      </c>
      <c r="J21" s="16"/>
      <c r="K21" s="46"/>
      <c r="L21" s="51">
        <f t="shared" si="2"/>
        <v>0</v>
      </c>
      <c r="M21" s="48"/>
    </row>
    <row r="22" spans="1:14" s="47" customFormat="1" ht="15" customHeight="1">
      <c r="A22" s="40">
        <v>11</v>
      </c>
      <c r="B22" s="20" t="s">
        <v>62</v>
      </c>
      <c r="C22" s="34">
        <v>26085</v>
      </c>
      <c r="D22" s="1" t="s">
        <v>218</v>
      </c>
      <c r="E22" s="41">
        <v>37135</v>
      </c>
      <c r="F22" s="42">
        <v>0.18000000000000002</v>
      </c>
      <c r="G22" s="41">
        <v>43709</v>
      </c>
      <c r="H22" s="18">
        <f t="shared" si="0"/>
        <v>0.19000000000000003</v>
      </c>
      <c r="I22" s="3">
        <f t="shared" si="1"/>
        <v>44075</v>
      </c>
      <c r="J22" s="16"/>
      <c r="K22" s="46"/>
      <c r="L22" s="51">
        <f t="shared" si="2"/>
        <v>0</v>
      </c>
      <c r="M22" s="48"/>
    </row>
    <row r="23" spans="1:14" s="47" customFormat="1" ht="15" customHeight="1">
      <c r="A23" s="40">
        <v>12</v>
      </c>
      <c r="B23" s="19" t="s">
        <v>81</v>
      </c>
      <c r="C23" s="1">
        <v>27341</v>
      </c>
      <c r="D23" s="1" t="s">
        <v>218</v>
      </c>
      <c r="E23" s="43">
        <v>37438</v>
      </c>
      <c r="F23" s="17">
        <v>0.17000000000000004</v>
      </c>
      <c r="G23" s="3">
        <v>43647</v>
      </c>
      <c r="H23" s="18">
        <f t="shared" si="0"/>
        <v>0.18000000000000005</v>
      </c>
      <c r="I23" s="3">
        <f t="shared" si="1"/>
        <v>44013</v>
      </c>
      <c r="J23" s="16"/>
      <c r="K23" s="46"/>
      <c r="L23" s="51">
        <f t="shared" si="2"/>
        <v>0</v>
      </c>
      <c r="M23" s="48"/>
    </row>
    <row r="24" spans="1:14" s="47" customFormat="1" ht="15" customHeight="1">
      <c r="A24" s="40">
        <v>13</v>
      </c>
      <c r="B24" s="19" t="s">
        <v>6</v>
      </c>
      <c r="C24" s="1">
        <v>26317</v>
      </c>
      <c r="D24" s="1" t="s">
        <v>218</v>
      </c>
      <c r="E24" s="41">
        <v>37561</v>
      </c>
      <c r="F24" s="42">
        <v>0.17</v>
      </c>
      <c r="G24" s="41">
        <v>43770</v>
      </c>
      <c r="H24" s="18">
        <f t="shared" si="0"/>
        <v>0.18000000000000002</v>
      </c>
      <c r="I24" s="3">
        <f t="shared" si="1"/>
        <v>44136</v>
      </c>
      <c r="J24" s="16"/>
      <c r="K24" s="46"/>
      <c r="L24" s="51">
        <f t="shared" si="2"/>
        <v>0</v>
      </c>
      <c r="M24" s="48"/>
    </row>
    <row r="25" spans="1:14" s="47" customFormat="1" ht="15" customHeight="1">
      <c r="A25" s="40">
        <v>14</v>
      </c>
      <c r="B25" s="19" t="s">
        <v>12</v>
      </c>
      <c r="C25" s="1">
        <v>26736</v>
      </c>
      <c r="D25" s="1" t="s">
        <v>218</v>
      </c>
      <c r="E25" s="41">
        <v>38443</v>
      </c>
      <c r="F25" s="42">
        <v>0.14000000000000001</v>
      </c>
      <c r="G25" s="41">
        <v>43556</v>
      </c>
      <c r="H25" s="18">
        <f t="shared" si="0"/>
        <v>0.15000000000000002</v>
      </c>
      <c r="I25" s="3">
        <f t="shared" si="1"/>
        <v>43922</v>
      </c>
      <c r="J25" s="16"/>
      <c r="K25" s="46"/>
      <c r="L25" s="51">
        <f t="shared" si="2"/>
        <v>0</v>
      </c>
      <c r="M25" s="48"/>
    </row>
    <row r="26" spans="1:14" s="23" customFormat="1">
      <c r="A26" s="40">
        <v>15</v>
      </c>
      <c r="B26" s="19" t="s">
        <v>49</v>
      </c>
      <c r="C26" s="5">
        <v>25164</v>
      </c>
      <c r="D26" s="1" t="s">
        <v>218</v>
      </c>
      <c r="E26" s="3">
        <v>38565</v>
      </c>
      <c r="F26" s="17">
        <v>0.13999999999999999</v>
      </c>
      <c r="G26" s="3">
        <v>43678</v>
      </c>
      <c r="H26" s="18">
        <f t="shared" si="0"/>
        <v>0.15</v>
      </c>
      <c r="I26" s="3">
        <f t="shared" si="1"/>
        <v>44044</v>
      </c>
      <c r="J26" s="16"/>
      <c r="K26" s="46"/>
      <c r="L26" s="51">
        <f t="shared" si="2"/>
        <v>0</v>
      </c>
      <c r="M26" s="48"/>
      <c r="N26" s="47"/>
    </row>
    <row r="27" spans="1:14" s="47" customFormat="1" ht="15" customHeight="1">
      <c r="A27" s="40">
        <v>16</v>
      </c>
      <c r="B27" s="19" t="s">
        <v>94</v>
      </c>
      <c r="C27" s="1">
        <v>28163</v>
      </c>
      <c r="D27" s="1" t="s">
        <v>218</v>
      </c>
      <c r="E27" s="3">
        <v>38687</v>
      </c>
      <c r="F27" s="17">
        <v>0.13999999999999999</v>
      </c>
      <c r="G27" s="3">
        <v>43800</v>
      </c>
      <c r="H27" s="18">
        <f t="shared" si="0"/>
        <v>0.15</v>
      </c>
      <c r="I27" s="3">
        <f t="shared" si="1"/>
        <v>44166</v>
      </c>
      <c r="J27" s="16"/>
      <c r="K27" s="46"/>
      <c r="L27" s="51">
        <f t="shared" si="2"/>
        <v>0</v>
      </c>
      <c r="M27" s="48"/>
    </row>
    <row r="28" spans="1:14" s="47" customFormat="1" ht="15" customHeight="1">
      <c r="A28" s="40">
        <v>17</v>
      </c>
      <c r="B28" s="16" t="s">
        <v>97</v>
      </c>
      <c r="C28" s="1">
        <v>26910</v>
      </c>
      <c r="D28" s="1" t="s">
        <v>218</v>
      </c>
      <c r="E28" s="3">
        <v>38504</v>
      </c>
      <c r="F28" s="17">
        <v>0.13999999999999999</v>
      </c>
      <c r="G28" s="3">
        <v>43617</v>
      </c>
      <c r="H28" s="18">
        <f t="shared" si="0"/>
        <v>0.15</v>
      </c>
      <c r="I28" s="3">
        <f t="shared" si="1"/>
        <v>43983</v>
      </c>
      <c r="J28" s="16"/>
      <c r="K28" s="46"/>
      <c r="L28" s="51">
        <f t="shared" si="2"/>
        <v>0</v>
      </c>
      <c r="M28" s="48"/>
    </row>
    <row r="29" spans="1:14" s="47" customFormat="1">
      <c r="A29" s="40">
        <v>18</v>
      </c>
      <c r="B29" s="19" t="s">
        <v>121</v>
      </c>
      <c r="C29" s="5">
        <v>27454</v>
      </c>
      <c r="D29" s="1" t="s">
        <v>218</v>
      </c>
      <c r="E29" s="3">
        <v>38687</v>
      </c>
      <c r="F29" s="17">
        <v>0.13999999999999999</v>
      </c>
      <c r="G29" s="3">
        <v>43800</v>
      </c>
      <c r="H29" s="18">
        <f t="shared" si="0"/>
        <v>0.15</v>
      </c>
      <c r="I29" s="3">
        <f t="shared" si="1"/>
        <v>44166</v>
      </c>
      <c r="J29" s="16"/>
      <c r="K29" s="46"/>
      <c r="L29" s="51">
        <f t="shared" si="2"/>
        <v>0</v>
      </c>
      <c r="M29" s="48"/>
    </row>
    <row r="30" spans="1:14" s="47" customFormat="1" ht="15" customHeight="1">
      <c r="A30" s="40">
        <v>19</v>
      </c>
      <c r="B30" s="20" t="s">
        <v>5</v>
      </c>
      <c r="C30" s="1">
        <v>26937</v>
      </c>
      <c r="D30" s="1" t="s">
        <v>218</v>
      </c>
      <c r="E30" s="41">
        <v>39326</v>
      </c>
      <c r="F30" s="42">
        <v>0.12</v>
      </c>
      <c r="G30" s="41">
        <v>43709</v>
      </c>
      <c r="H30" s="18">
        <f t="shared" si="0"/>
        <v>0.13</v>
      </c>
      <c r="I30" s="3">
        <f t="shared" si="1"/>
        <v>44075</v>
      </c>
      <c r="J30" s="16"/>
      <c r="K30" s="46"/>
      <c r="L30" s="51">
        <f t="shared" si="2"/>
        <v>0</v>
      </c>
      <c r="M30" s="48"/>
    </row>
    <row r="31" spans="1:14" s="47" customFormat="1" ht="15" customHeight="1">
      <c r="A31" s="40">
        <v>20</v>
      </c>
      <c r="B31" s="16" t="s">
        <v>83</v>
      </c>
      <c r="C31" s="1">
        <v>29637</v>
      </c>
      <c r="D31" s="1" t="s">
        <v>218</v>
      </c>
      <c r="E31" s="3">
        <v>39083</v>
      </c>
      <c r="F31" s="17">
        <v>0.11999999999999997</v>
      </c>
      <c r="G31" s="3">
        <v>43466</v>
      </c>
      <c r="H31" s="18">
        <f t="shared" si="0"/>
        <v>0.12999999999999998</v>
      </c>
      <c r="I31" s="3">
        <f t="shared" si="1"/>
        <v>43831</v>
      </c>
      <c r="J31" s="16"/>
      <c r="K31" s="46"/>
      <c r="L31" s="51">
        <f t="shared" si="2"/>
        <v>0</v>
      </c>
      <c r="M31" s="48"/>
    </row>
    <row r="32" spans="1:14" s="47" customFormat="1" ht="15.75" customHeight="1">
      <c r="A32" s="40">
        <v>21</v>
      </c>
      <c r="B32" s="24" t="s">
        <v>7</v>
      </c>
      <c r="C32" s="6">
        <v>27224</v>
      </c>
      <c r="D32" s="1" t="s">
        <v>218</v>
      </c>
      <c r="E32" s="49">
        <v>39083</v>
      </c>
      <c r="F32" s="17">
        <v>0.11999999999999997</v>
      </c>
      <c r="G32" s="3">
        <v>43466</v>
      </c>
      <c r="H32" s="18">
        <f t="shared" si="0"/>
        <v>0.12999999999999998</v>
      </c>
      <c r="I32" s="3">
        <f t="shared" si="1"/>
        <v>43831</v>
      </c>
      <c r="J32" s="16"/>
      <c r="K32" s="46"/>
      <c r="L32" s="51">
        <f t="shared" si="2"/>
        <v>0</v>
      </c>
      <c r="M32" s="48"/>
    </row>
    <row r="33" spans="1:13" s="47" customFormat="1" ht="15.75" customHeight="1">
      <c r="A33" s="40">
        <v>22</v>
      </c>
      <c r="B33" s="19" t="s">
        <v>11</v>
      </c>
      <c r="C33" s="1">
        <v>27395</v>
      </c>
      <c r="D33" s="1" t="s">
        <v>218</v>
      </c>
      <c r="E33" s="41">
        <v>39448</v>
      </c>
      <c r="F33" s="42">
        <v>0.10999999999999999</v>
      </c>
      <c r="G33" s="41">
        <v>43466</v>
      </c>
      <c r="H33" s="18">
        <f t="shared" si="0"/>
        <v>0.11999999999999998</v>
      </c>
      <c r="I33" s="3">
        <f t="shared" si="1"/>
        <v>43831</v>
      </c>
      <c r="J33" s="16"/>
      <c r="K33" s="46"/>
      <c r="L33" s="51">
        <f t="shared" si="2"/>
        <v>0</v>
      </c>
      <c r="M33" s="48"/>
    </row>
    <row r="34" spans="1:13" s="47" customFormat="1" ht="15" customHeight="1">
      <c r="A34" s="40">
        <v>23</v>
      </c>
      <c r="B34" s="19" t="s">
        <v>14</v>
      </c>
      <c r="C34" s="5">
        <v>28020</v>
      </c>
      <c r="D34" s="1" t="s">
        <v>218</v>
      </c>
      <c r="E34" s="41">
        <v>40026</v>
      </c>
      <c r="F34" s="42">
        <v>9.9999999999999992E-2</v>
      </c>
      <c r="G34" s="41">
        <v>43678</v>
      </c>
      <c r="H34" s="18">
        <f t="shared" si="0"/>
        <v>0.10999999999999999</v>
      </c>
      <c r="I34" s="3">
        <f t="shared" si="1"/>
        <v>44044</v>
      </c>
      <c r="J34" s="16"/>
      <c r="K34" s="46"/>
      <c r="L34" s="51">
        <f t="shared" si="2"/>
        <v>0</v>
      </c>
      <c r="M34" s="48"/>
    </row>
    <row r="35" spans="1:13" s="47" customFormat="1">
      <c r="A35" s="40">
        <v>24</v>
      </c>
      <c r="B35" s="16" t="s">
        <v>120</v>
      </c>
      <c r="C35" s="1">
        <v>22586</v>
      </c>
      <c r="D35" s="1" t="s">
        <v>219</v>
      </c>
      <c r="E35" s="3">
        <v>31747</v>
      </c>
      <c r="F35" s="17">
        <v>0.33000000000000007</v>
      </c>
      <c r="G35" s="3">
        <v>43800</v>
      </c>
      <c r="H35" s="18">
        <f t="shared" si="0"/>
        <v>0.34000000000000008</v>
      </c>
      <c r="I35" s="3">
        <f t="shared" si="1"/>
        <v>44166</v>
      </c>
      <c r="J35" s="16"/>
      <c r="K35" s="46"/>
      <c r="L35" s="51">
        <f t="shared" ref="L35:L60" si="3">(YEAR(I35)-YEAR(E35))/100-H35</f>
        <v>0</v>
      </c>
      <c r="M35" s="48"/>
    </row>
    <row r="36" spans="1:13" s="47" customFormat="1" ht="15" customHeight="1">
      <c r="A36" s="40">
        <v>25</v>
      </c>
      <c r="B36" s="20" t="s">
        <v>136</v>
      </c>
      <c r="C36" s="1">
        <v>22282</v>
      </c>
      <c r="D36" s="1" t="s">
        <v>219</v>
      </c>
      <c r="E36" s="3">
        <v>32540</v>
      </c>
      <c r="F36" s="17">
        <v>0.30000000000000004</v>
      </c>
      <c r="G36" s="3">
        <v>43497</v>
      </c>
      <c r="H36" s="18">
        <f t="shared" si="0"/>
        <v>0.31000000000000005</v>
      </c>
      <c r="I36" s="3">
        <f t="shared" si="1"/>
        <v>43862</v>
      </c>
      <c r="J36" s="16"/>
      <c r="K36" s="46"/>
      <c r="L36" s="51">
        <f t="shared" si="3"/>
        <v>0</v>
      </c>
      <c r="M36" s="48"/>
    </row>
    <row r="37" spans="1:13" s="47" customFormat="1" ht="15.75" customHeight="1">
      <c r="A37" s="40">
        <v>26</v>
      </c>
      <c r="B37" s="16" t="s">
        <v>89</v>
      </c>
      <c r="C37" s="1">
        <v>25360</v>
      </c>
      <c r="D37" s="1" t="s">
        <v>219</v>
      </c>
      <c r="E37" s="3">
        <v>33512</v>
      </c>
      <c r="F37" s="17">
        <v>0.28000000000000003</v>
      </c>
      <c r="G37" s="3">
        <v>43739</v>
      </c>
      <c r="H37" s="18">
        <f t="shared" si="0"/>
        <v>0.29000000000000004</v>
      </c>
      <c r="I37" s="3">
        <f t="shared" si="1"/>
        <v>44105</v>
      </c>
      <c r="J37" s="16"/>
      <c r="K37" s="46"/>
      <c r="L37" s="51">
        <f t="shared" si="3"/>
        <v>0</v>
      </c>
      <c r="M37" s="48"/>
    </row>
    <row r="38" spans="1:13" s="47" customFormat="1" ht="15" customHeight="1">
      <c r="A38" s="40">
        <v>27</v>
      </c>
      <c r="B38" s="16" t="s">
        <v>150</v>
      </c>
      <c r="C38" s="8">
        <v>24365</v>
      </c>
      <c r="D38" s="1" t="s">
        <v>219</v>
      </c>
      <c r="E38" s="50">
        <v>33451</v>
      </c>
      <c r="F38" s="17">
        <v>0.28000000000000003</v>
      </c>
      <c r="G38" s="3">
        <v>43678</v>
      </c>
      <c r="H38" s="18">
        <f t="shared" si="0"/>
        <v>0.29000000000000004</v>
      </c>
      <c r="I38" s="3">
        <f t="shared" si="1"/>
        <v>44044</v>
      </c>
      <c r="J38" s="16"/>
      <c r="K38" s="46"/>
      <c r="L38" s="51">
        <f t="shared" si="3"/>
        <v>0</v>
      </c>
      <c r="M38" s="48"/>
    </row>
    <row r="39" spans="1:13" s="47" customFormat="1" ht="15.75" customHeight="1">
      <c r="A39" s="40">
        <v>28</v>
      </c>
      <c r="B39" s="19" t="s">
        <v>64</v>
      </c>
      <c r="C39" s="4">
        <v>25506</v>
      </c>
      <c r="D39" s="1" t="s">
        <v>219</v>
      </c>
      <c r="E39" s="3">
        <v>33664</v>
      </c>
      <c r="F39" s="17">
        <v>0.27</v>
      </c>
      <c r="G39" s="3">
        <v>43525</v>
      </c>
      <c r="H39" s="18">
        <f t="shared" si="0"/>
        <v>0.28000000000000003</v>
      </c>
      <c r="I39" s="3">
        <f t="shared" si="1"/>
        <v>43891</v>
      </c>
      <c r="J39" s="16"/>
      <c r="K39" s="46"/>
      <c r="L39" s="51">
        <f t="shared" si="3"/>
        <v>0</v>
      </c>
      <c r="M39" s="48"/>
    </row>
    <row r="40" spans="1:13" s="47" customFormat="1">
      <c r="A40" s="40">
        <v>29</v>
      </c>
      <c r="B40" s="16" t="s">
        <v>74</v>
      </c>
      <c r="C40" s="1">
        <v>22925</v>
      </c>
      <c r="D40" s="1" t="s">
        <v>219</v>
      </c>
      <c r="E40" s="3">
        <v>33878</v>
      </c>
      <c r="F40" s="17">
        <v>0.27</v>
      </c>
      <c r="G40" s="3">
        <v>43739</v>
      </c>
      <c r="H40" s="18">
        <f t="shared" si="0"/>
        <v>0.28000000000000003</v>
      </c>
      <c r="I40" s="3">
        <f t="shared" si="1"/>
        <v>44105</v>
      </c>
      <c r="J40" s="16"/>
      <c r="K40" s="46"/>
      <c r="L40" s="51">
        <f t="shared" si="3"/>
        <v>0</v>
      </c>
      <c r="M40" s="48"/>
    </row>
    <row r="41" spans="1:13" s="47" customFormat="1" ht="15.75" customHeight="1">
      <c r="A41" s="40">
        <v>30</v>
      </c>
      <c r="B41" s="20" t="s">
        <v>91</v>
      </c>
      <c r="C41" s="1">
        <v>23836</v>
      </c>
      <c r="D41" s="1" t="s">
        <v>219</v>
      </c>
      <c r="E41" s="3">
        <v>33725</v>
      </c>
      <c r="F41" s="17">
        <v>0.27</v>
      </c>
      <c r="G41" s="3">
        <v>43586</v>
      </c>
      <c r="H41" s="18">
        <f t="shared" si="0"/>
        <v>0.28000000000000003</v>
      </c>
      <c r="I41" s="3">
        <f t="shared" si="1"/>
        <v>43952</v>
      </c>
      <c r="J41" s="16"/>
      <c r="K41" s="46"/>
      <c r="L41" s="51">
        <f t="shared" si="3"/>
        <v>0</v>
      </c>
      <c r="M41" s="48"/>
    </row>
    <row r="42" spans="1:13" s="47" customFormat="1" ht="15" customHeight="1">
      <c r="A42" s="40">
        <v>31</v>
      </c>
      <c r="B42" s="20" t="s">
        <v>109</v>
      </c>
      <c r="C42" s="1">
        <v>24050</v>
      </c>
      <c r="D42" s="1" t="s">
        <v>219</v>
      </c>
      <c r="E42" s="3">
        <v>33756</v>
      </c>
      <c r="F42" s="17">
        <v>0.27</v>
      </c>
      <c r="G42" s="3">
        <v>43617</v>
      </c>
      <c r="H42" s="18">
        <f t="shared" si="0"/>
        <v>0.28000000000000003</v>
      </c>
      <c r="I42" s="3">
        <f t="shared" si="1"/>
        <v>43983</v>
      </c>
      <c r="J42" s="16"/>
      <c r="K42" s="46"/>
      <c r="L42" s="51">
        <f t="shared" si="3"/>
        <v>0</v>
      </c>
      <c r="M42" s="48"/>
    </row>
    <row r="43" spans="1:13" s="47" customFormat="1" ht="15" customHeight="1">
      <c r="A43" s="40">
        <v>32</v>
      </c>
      <c r="B43" s="16" t="s">
        <v>48</v>
      </c>
      <c r="C43" s="1">
        <v>24888</v>
      </c>
      <c r="D43" s="1" t="s">
        <v>219</v>
      </c>
      <c r="E43" s="3">
        <v>34425</v>
      </c>
      <c r="F43" s="17">
        <v>0.25000000000000006</v>
      </c>
      <c r="G43" s="3">
        <v>43556</v>
      </c>
      <c r="H43" s="18">
        <f t="shared" si="0"/>
        <v>0.26000000000000006</v>
      </c>
      <c r="I43" s="3">
        <f t="shared" si="1"/>
        <v>43922</v>
      </c>
      <c r="J43" s="16"/>
      <c r="K43" s="46"/>
      <c r="L43" s="51">
        <f t="shared" si="3"/>
        <v>0</v>
      </c>
      <c r="M43" s="48"/>
    </row>
    <row r="44" spans="1:13" s="47" customFormat="1" ht="15" customHeight="1">
      <c r="A44" s="40">
        <v>33</v>
      </c>
      <c r="B44" s="19" t="s">
        <v>125</v>
      </c>
      <c r="C44" s="4">
        <v>25563</v>
      </c>
      <c r="D44" s="1" t="s">
        <v>219</v>
      </c>
      <c r="E44" s="3">
        <v>34335</v>
      </c>
      <c r="F44" s="17">
        <v>0.25000000000000006</v>
      </c>
      <c r="G44" s="3">
        <v>43466</v>
      </c>
      <c r="H44" s="18">
        <f t="shared" si="0"/>
        <v>0.26000000000000006</v>
      </c>
      <c r="I44" s="3">
        <f t="shared" si="1"/>
        <v>43831</v>
      </c>
      <c r="J44" s="16"/>
      <c r="K44" s="46"/>
      <c r="L44" s="51">
        <f t="shared" si="3"/>
        <v>0</v>
      </c>
      <c r="M44" s="48"/>
    </row>
    <row r="45" spans="1:13" s="47" customFormat="1" ht="15" customHeight="1">
      <c r="A45" s="40">
        <v>34</v>
      </c>
      <c r="B45" s="19" t="s">
        <v>130</v>
      </c>
      <c r="C45" s="1">
        <v>24804</v>
      </c>
      <c r="D45" s="1" t="s">
        <v>219</v>
      </c>
      <c r="E45" s="3">
        <v>34335</v>
      </c>
      <c r="F45" s="17">
        <v>0.25000000000000006</v>
      </c>
      <c r="G45" s="3">
        <v>43466</v>
      </c>
      <c r="H45" s="18">
        <f t="shared" si="0"/>
        <v>0.26000000000000006</v>
      </c>
      <c r="I45" s="3">
        <f t="shared" si="1"/>
        <v>43831</v>
      </c>
      <c r="J45" s="16"/>
      <c r="K45" s="46"/>
      <c r="L45" s="51">
        <f t="shared" si="3"/>
        <v>0</v>
      </c>
      <c r="M45" s="48"/>
    </row>
    <row r="46" spans="1:13" s="47" customFormat="1">
      <c r="A46" s="40">
        <v>35</v>
      </c>
      <c r="B46" s="19" t="s">
        <v>132</v>
      </c>
      <c r="C46" s="1">
        <v>25164</v>
      </c>
      <c r="D46" s="1" t="s">
        <v>219</v>
      </c>
      <c r="E46" s="3">
        <v>34335</v>
      </c>
      <c r="F46" s="17">
        <v>0.25000000000000006</v>
      </c>
      <c r="G46" s="3">
        <v>43466</v>
      </c>
      <c r="H46" s="18">
        <f t="shared" si="0"/>
        <v>0.26000000000000006</v>
      </c>
      <c r="I46" s="3">
        <f t="shared" si="1"/>
        <v>43831</v>
      </c>
      <c r="J46" s="16"/>
      <c r="K46" s="46"/>
      <c r="L46" s="51">
        <f t="shared" si="3"/>
        <v>0</v>
      </c>
      <c r="M46" s="48"/>
    </row>
    <row r="47" spans="1:13" s="47" customFormat="1" ht="15.75" customHeight="1">
      <c r="A47" s="40">
        <v>36</v>
      </c>
      <c r="B47" s="19" t="s">
        <v>115</v>
      </c>
      <c r="C47" s="5">
        <v>24238</v>
      </c>
      <c r="D47" s="1" t="s">
        <v>219</v>
      </c>
      <c r="E47" s="3">
        <v>36465</v>
      </c>
      <c r="F47" s="17">
        <v>0.20000000000000007</v>
      </c>
      <c r="G47" s="3">
        <v>43770</v>
      </c>
      <c r="H47" s="18">
        <f t="shared" si="0"/>
        <v>0.21000000000000008</v>
      </c>
      <c r="I47" s="3">
        <f t="shared" si="1"/>
        <v>44136</v>
      </c>
      <c r="J47" s="16"/>
      <c r="K47" s="46"/>
      <c r="L47" s="51">
        <f t="shared" si="3"/>
        <v>0</v>
      </c>
      <c r="M47" s="48"/>
    </row>
    <row r="48" spans="1:13" s="47" customFormat="1" ht="15" customHeight="1">
      <c r="A48" s="40">
        <v>37</v>
      </c>
      <c r="B48" s="16" t="s">
        <v>137</v>
      </c>
      <c r="C48" s="1">
        <v>24568</v>
      </c>
      <c r="D48" s="1" t="s">
        <v>219</v>
      </c>
      <c r="E48" s="43">
        <v>36465</v>
      </c>
      <c r="F48" s="17">
        <v>0.20000000000000007</v>
      </c>
      <c r="G48" s="3">
        <v>43770</v>
      </c>
      <c r="H48" s="18">
        <f t="shared" si="0"/>
        <v>0.21000000000000008</v>
      </c>
      <c r="I48" s="3">
        <f t="shared" si="1"/>
        <v>44136</v>
      </c>
      <c r="J48" s="16"/>
      <c r="K48" s="46"/>
      <c r="L48" s="51">
        <f t="shared" si="3"/>
        <v>0</v>
      </c>
      <c r="M48" s="48"/>
    </row>
    <row r="49" spans="1:14" s="47" customFormat="1" ht="15" customHeight="1">
      <c r="A49" s="40">
        <v>38</v>
      </c>
      <c r="B49" s="16" t="s">
        <v>87</v>
      </c>
      <c r="C49" s="1">
        <v>27184</v>
      </c>
      <c r="D49" s="1" t="s">
        <v>219</v>
      </c>
      <c r="E49" s="3">
        <v>37438</v>
      </c>
      <c r="F49" s="17">
        <v>0.17000000000000004</v>
      </c>
      <c r="G49" s="3">
        <v>43647</v>
      </c>
      <c r="H49" s="18">
        <f t="shared" si="0"/>
        <v>0.18000000000000005</v>
      </c>
      <c r="I49" s="3">
        <f t="shared" si="1"/>
        <v>44013</v>
      </c>
      <c r="J49" s="16"/>
      <c r="K49" s="46"/>
      <c r="L49" s="51">
        <f t="shared" si="3"/>
        <v>0</v>
      </c>
      <c r="M49" s="48"/>
    </row>
    <row r="50" spans="1:14" s="47" customFormat="1">
      <c r="A50" s="40">
        <v>39</v>
      </c>
      <c r="B50" s="20" t="s">
        <v>60</v>
      </c>
      <c r="C50" s="1">
        <v>27643</v>
      </c>
      <c r="D50" s="1" t="s">
        <v>219</v>
      </c>
      <c r="E50" s="3">
        <v>38200</v>
      </c>
      <c r="F50" s="17">
        <v>0.15</v>
      </c>
      <c r="G50" s="3">
        <v>43678</v>
      </c>
      <c r="H50" s="18">
        <f t="shared" si="0"/>
        <v>0.16</v>
      </c>
      <c r="I50" s="3">
        <f t="shared" si="1"/>
        <v>44044</v>
      </c>
      <c r="J50" s="16"/>
      <c r="K50" s="46"/>
      <c r="L50" s="51">
        <f t="shared" si="3"/>
        <v>0</v>
      </c>
      <c r="M50" s="48"/>
    </row>
    <row r="51" spans="1:14" s="47" customFormat="1" ht="15" customHeight="1">
      <c r="A51" s="40">
        <v>40</v>
      </c>
      <c r="B51" s="16" t="s">
        <v>45</v>
      </c>
      <c r="C51" s="1">
        <v>26702</v>
      </c>
      <c r="D51" s="1" t="s">
        <v>219</v>
      </c>
      <c r="E51" s="3">
        <v>38384</v>
      </c>
      <c r="F51" s="17">
        <v>0.13999999999999999</v>
      </c>
      <c r="G51" s="3">
        <v>43497</v>
      </c>
      <c r="H51" s="18">
        <f t="shared" si="0"/>
        <v>0.15</v>
      </c>
      <c r="I51" s="3">
        <f t="shared" si="1"/>
        <v>43862</v>
      </c>
      <c r="J51" s="16"/>
      <c r="K51" s="46"/>
      <c r="L51" s="51">
        <f t="shared" si="3"/>
        <v>0</v>
      </c>
      <c r="M51" s="48"/>
      <c r="N51" s="47">
        <f>L51-M51</f>
        <v>0</v>
      </c>
    </row>
    <row r="52" spans="1:14" s="47" customFormat="1" ht="15" customHeight="1">
      <c r="A52" s="40">
        <v>41</v>
      </c>
      <c r="B52" s="19" t="s">
        <v>66</v>
      </c>
      <c r="C52" s="5">
        <v>27328</v>
      </c>
      <c r="D52" s="1" t="s">
        <v>219</v>
      </c>
      <c r="E52" s="3">
        <v>38504</v>
      </c>
      <c r="F52" s="17">
        <v>0.13999999999999999</v>
      </c>
      <c r="G52" s="3">
        <v>43617</v>
      </c>
      <c r="H52" s="18">
        <f t="shared" si="0"/>
        <v>0.15</v>
      </c>
      <c r="I52" s="3">
        <f t="shared" si="1"/>
        <v>43983</v>
      </c>
      <c r="J52" s="16"/>
      <c r="K52" s="46"/>
      <c r="L52" s="51">
        <f t="shared" si="3"/>
        <v>0</v>
      </c>
      <c r="M52" s="48"/>
    </row>
    <row r="53" spans="1:14" s="47" customFormat="1" ht="15" customHeight="1">
      <c r="A53" s="40">
        <v>42</v>
      </c>
      <c r="B53" s="19" t="s">
        <v>68</v>
      </c>
      <c r="C53" s="1">
        <v>27643</v>
      </c>
      <c r="D53" s="1" t="s">
        <v>219</v>
      </c>
      <c r="E53" s="3">
        <v>38384</v>
      </c>
      <c r="F53" s="17">
        <v>0.13999999999999999</v>
      </c>
      <c r="G53" s="3">
        <v>43497</v>
      </c>
      <c r="H53" s="18">
        <f t="shared" si="0"/>
        <v>0.15</v>
      </c>
      <c r="I53" s="3">
        <f t="shared" si="1"/>
        <v>43862</v>
      </c>
      <c r="J53" s="16"/>
      <c r="K53" s="46"/>
      <c r="L53" s="51">
        <f t="shared" si="3"/>
        <v>0</v>
      </c>
      <c r="M53" s="48"/>
    </row>
    <row r="54" spans="1:14" s="47" customFormat="1" ht="15" customHeight="1">
      <c r="A54" s="40">
        <v>43</v>
      </c>
      <c r="B54" s="19" t="s">
        <v>102</v>
      </c>
      <c r="C54" s="1">
        <v>27530</v>
      </c>
      <c r="D54" s="1" t="s">
        <v>219</v>
      </c>
      <c r="E54" s="43">
        <v>38504</v>
      </c>
      <c r="F54" s="17">
        <v>0.13999999999999999</v>
      </c>
      <c r="G54" s="3">
        <v>43617</v>
      </c>
      <c r="H54" s="18">
        <f t="shared" si="0"/>
        <v>0.15</v>
      </c>
      <c r="I54" s="3">
        <f t="shared" si="1"/>
        <v>43983</v>
      </c>
      <c r="J54" s="16"/>
      <c r="K54" s="46"/>
      <c r="L54" s="51">
        <f t="shared" si="3"/>
        <v>0</v>
      </c>
      <c r="M54" s="48"/>
    </row>
    <row r="55" spans="1:14" s="47" customFormat="1">
      <c r="A55" s="40">
        <v>44</v>
      </c>
      <c r="B55" s="22" t="s">
        <v>53</v>
      </c>
      <c r="C55" s="6">
        <v>27259</v>
      </c>
      <c r="D55" s="1" t="s">
        <v>219</v>
      </c>
      <c r="E55" s="49">
        <v>38808</v>
      </c>
      <c r="F55" s="17">
        <v>0.12999999999999998</v>
      </c>
      <c r="G55" s="3">
        <v>43556</v>
      </c>
      <c r="H55" s="18">
        <f t="shared" si="0"/>
        <v>0.13999999999999999</v>
      </c>
      <c r="I55" s="3">
        <f t="shared" si="1"/>
        <v>43922</v>
      </c>
      <c r="J55" s="16"/>
      <c r="K55" s="46"/>
      <c r="L55" s="51">
        <f t="shared" si="3"/>
        <v>0</v>
      </c>
      <c r="M55" s="48"/>
    </row>
    <row r="56" spans="1:14" s="47" customFormat="1" ht="15" customHeight="1">
      <c r="A56" s="40">
        <v>45</v>
      </c>
      <c r="B56" s="16" t="s">
        <v>106</v>
      </c>
      <c r="C56" s="21" t="s">
        <v>107</v>
      </c>
      <c r="D56" s="1" t="s">
        <v>219</v>
      </c>
      <c r="E56" s="3">
        <v>39083</v>
      </c>
      <c r="F56" s="17">
        <v>0.11999999999999997</v>
      </c>
      <c r="G56" s="3">
        <v>43466</v>
      </c>
      <c r="H56" s="18">
        <f t="shared" si="0"/>
        <v>0.12999999999999998</v>
      </c>
      <c r="I56" s="3">
        <f t="shared" si="1"/>
        <v>43831</v>
      </c>
      <c r="J56" s="16"/>
      <c r="K56" s="46"/>
      <c r="L56" s="51">
        <f t="shared" si="3"/>
        <v>0</v>
      </c>
      <c r="M56" s="48"/>
    </row>
    <row r="57" spans="1:14" s="47" customFormat="1" ht="15" customHeight="1">
      <c r="A57" s="40">
        <v>46</v>
      </c>
      <c r="B57" s="16" t="s">
        <v>105</v>
      </c>
      <c r="C57" s="1">
        <v>29771</v>
      </c>
      <c r="D57" s="1" t="s">
        <v>219</v>
      </c>
      <c r="E57" s="3">
        <v>39479</v>
      </c>
      <c r="F57" s="17">
        <v>0.10999999999999999</v>
      </c>
      <c r="G57" s="3">
        <v>43497</v>
      </c>
      <c r="H57" s="18">
        <f t="shared" si="0"/>
        <v>0.11999999999999998</v>
      </c>
      <c r="I57" s="3">
        <f t="shared" si="1"/>
        <v>43862</v>
      </c>
      <c r="J57" s="16"/>
      <c r="K57" s="46"/>
      <c r="L57" s="51">
        <f t="shared" si="3"/>
        <v>0</v>
      </c>
      <c r="M57" s="48"/>
    </row>
    <row r="58" spans="1:14" s="47" customFormat="1" ht="15" customHeight="1">
      <c r="A58" s="40">
        <v>47</v>
      </c>
      <c r="B58" s="16" t="s">
        <v>147</v>
      </c>
      <c r="C58" s="1">
        <v>27128</v>
      </c>
      <c r="D58" s="1" t="s">
        <v>219</v>
      </c>
      <c r="E58" s="43">
        <v>40026</v>
      </c>
      <c r="F58" s="17">
        <v>9.9999999999999992E-2</v>
      </c>
      <c r="G58" s="3">
        <v>43678</v>
      </c>
      <c r="H58" s="18">
        <f t="shared" si="0"/>
        <v>0.10999999999999999</v>
      </c>
      <c r="I58" s="3">
        <f t="shared" si="1"/>
        <v>44044</v>
      </c>
      <c r="J58" s="16"/>
      <c r="K58" s="46"/>
      <c r="L58" s="51">
        <f t="shared" si="3"/>
        <v>0</v>
      </c>
      <c r="M58" s="48"/>
    </row>
    <row r="59" spans="1:14" s="47" customFormat="1" ht="15" customHeight="1">
      <c r="A59" s="40">
        <v>48</v>
      </c>
      <c r="B59" s="20" t="s">
        <v>10</v>
      </c>
      <c r="C59" s="1">
        <v>27924</v>
      </c>
      <c r="D59" s="1" t="s">
        <v>219</v>
      </c>
      <c r="E59" s="41">
        <v>40148</v>
      </c>
      <c r="F59" s="42">
        <v>9.9999999999999992E-2</v>
      </c>
      <c r="G59" s="41">
        <v>43800</v>
      </c>
      <c r="H59" s="18">
        <f t="shared" si="0"/>
        <v>0.10999999999999999</v>
      </c>
      <c r="I59" s="3">
        <f t="shared" si="1"/>
        <v>44166</v>
      </c>
      <c r="J59" s="16"/>
      <c r="K59" s="46"/>
      <c r="L59" s="51">
        <f t="shared" si="3"/>
        <v>0</v>
      </c>
      <c r="M59" s="48"/>
    </row>
    <row r="60" spans="1:14" s="47" customFormat="1">
      <c r="A60" s="40">
        <v>49</v>
      </c>
      <c r="B60" s="16" t="s">
        <v>153</v>
      </c>
      <c r="C60" s="8">
        <v>29312</v>
      </c>
      <c r="D60" s="1" t="s">
        <v>219</v>
      </c>
      <c r="E60" s="43">
        <v>40330</v>
      </c>
      <c r="F60" s="17">
        <v>0.09</v>
      </c>
      <c r="G60" s="3">
        <v>43617</v>
      </c>
      <c r="H60" s="18">
        <f t="shared" si="0"/>
        <v>9.9999999999999992E-2</v>
      </c>
      <c r="I60" s="3">
        <f t="shared" si="1"/>
        <v>43983</v>
      </c>
      <c r="J60" s="16"/>
      <c r="K60" s="46"/>
      <c r="L60" s="51">
        <f t="shared" si="3"/>
        <v>0</v>
      </c>
      <c r="M60" s="48"/>
    </row>
    <row r="61" spans="1:14" s="47" customFormat="1" ht="15" customHeight="1">
      <c r="A61" s="40">
        <v>50</v>
      </c>
      <c r="B61" s="24" t="s">
        <v>9</v>
      </c>
      <c r="C61" s="6">
        <v>22799</v>
      </c>
      <c r="D61" s="1" t="s">
        <v>220</v>
      </c>
      <c r="E61" s="41">
        <v>35156</v>
      </c>
      <c r="F61" s="42">
        <v>0.23</v>
      </c>
      <c r="G61" s="41">
        <v>43556</v>
      </c>
      <c r="H61" s="18">
        <f t="shared" si="0"/>
        <v>0.24000000000000002</v>
      </c>
      <c r="I61" s="3">
        <f t="shared" si="1"/>
        <v>43922</v>
      </c>
      <c r="J61" s="16"/>
      <c r="K61" s="46"/>
      <c r="L61" s="51">
        <f t="shared" ref="L61:L85" si="4">(YEAR(I61)-YEAR(E61))/100-H61</f>
        <v>0</v>
      </c>
      <c r="M61" s="48"/>
    </row>
    <row r="62" spans="1:14" s="47" customFormat="1" ht="15" customHeight="1">
      <c r="A62" s="40">
        <v>51</v>
      </c>
      <c r="B62" s="19" t="s">
        <v>56</v>
      </c>
      <c r="C62" s="1">
        <v>27940</v>
      </c>
      <c r="D62" s="1" t="s">
        <v>220</v>
      </c>
      <c r="E62" s="3">
        <v>36404</v>
      </c>
      <c r="F62" s="17">
        <v>0.20000000000000007</v>
      </c>
      <c r="G62" s="3">
        <v>43709</v>
      </c>
      <c r="H62" s="18">
        <f t="shared" si="0"/>
        <v>0.21000000000000008</v>
      </c>
      <c r="I62" s="3">
        <f t="shared" si="1"/>
        <v>44075</v>
      </c>
      <c r="J62" s="16"/>
      <c r="K62" s="46"/>
      <c r="L62" s="51">
        <f t="shared" si="4"/>
        <v>0</v>
      </c>
      <c r="M62" s="48"/>
    </row>
    <row r="63" spans="1:14" s="47" customFormat="1" ht="15" customHeight="1">
      <c r="A63" s="40">
        <v>52</v>
      </c>
      <c r="B63" s="16" t="s">
        <v>69</v>
      </c>
      <c r="C63" s="1">
        <v>26402</v>
      </c>
      <c r="D63" s="1" t="s">
        <v>220</v>
      </c>
      <c r="E63" s="3">
        <v>36831</v>
      </c>
      <c r="F63" s="17">
        <v>0.19000000000000006</v>
      </c>
      <c r="G63" s="3">
        <v>43770</v>
      </c>
      <c r="H63" s="18">
        <f t="shared" si="0"/>
        <v>0.20000000000000007</v>
      </c>
      <c r="I63" s="3">
        <f t="shared" si="1"/>
        <v>44136</v>
      </c>
      <c r="J63" s="16"/>
      <c r="K63" s="46"/>
      <c r="L63" s="51">
        <f t="shared" si="4"/>
        <v>0</v>
      </c>
      <c r="M63" s="48"/>
    </row>
    <row r="64" spans="1:14" s="47" customFormat="1" ht="15.75" customHeight="1">
      <c r="A64" s="40">
        <v>53</v>
      </c>
      <c r="B64" s="19" t="s">
        <v>90</v>
      </c>
      <c r="C64" s="4">
        <v>24625</v>
      </c>
      <c r="D64" s="1" t="s">
        <v>220</v>
      </c>
      <c r="E64" s="3">
        <v>36861</v>
      </c>
      <c r="F64" s="17">
        <v>0.19000000000000006</v>
      </c>
      <c r="G64" s="3">
        <v>43800</v>
      </c>
      <c r="H64" s="18">
        <f t="shared" si="0"/>
        <v>0.20000000000000007</v>
      </c>
      <c r="I64" s="3">
        <f t="shared" si="1"/>
        <v>44166</v>
      </c>
      <c r="J64" s="16"/>
      <c r="K64" s="46"/>
      <c r="L64" s="51">
        <f t="shared" si="4"/>
        <v>0</v>
      </c>
      <c r="M64" s="48"/>
    </row>
    <row r="65" spans="1:13" s="47" customFormat="1" ht="15" customHeight="1">
      <c r="A65" s="40">
        <v>54</v>
      </c>
      <c r="B65" s="19" t="s">
        <v>54</v>
      </c>
      <c r="C65" s="1">
        <v>28849</v>
      </c>
      <c r="D65" s="1" t="s">
        <v>220</v>
      </c>
      <c r="E65" s="3">
        <v>37196</v>
      </c>
      <c r="F65" s="17">
        <v>0.18000000000000005</v>
      </c>
      <c r="G65" s="3">
        <v>43770</v>
      </c>
      <c r="H65" s="18">
        <f t="shared" si="0"/>
        <v>0.19000000000000006</v>
      </c>
      <c r="I65" s="3">
        <f t="shared" si="1"/>
        <v>44136</v>
      </c>
      <c r="J65" s="16"/>
      <c r="K65" s="46"/>
      <c r="L65" s="51">
        <f t="shared" si="4"/>
        <v>0</v>
      </c>
      <c r="M65" s="48"/>
    </row>
    <row r="66" spans="1:13" s="47" customFormat="1" ht="15" customHeight="1">
      <c r="A66" s="40">
        <v>55</v>
      </c>
      <c r="B66" s="19" t="s">
        <v>51</v>
      </c>
      <c r="C66" s="5">
        <v>25926</v>
      </c>
      <c r="D66" s="1" t="s">
        <v>220</v>
      </c>
      <c r="E66" s="3">
        <v>37438</v>
      </c>
      <c r="F66" s="17">
        <v>0.17000000000000004</v>
      </c>
      <c r="G66" s="3">
        <v>43647</v>
      </c>
      <c r="H66" s="18">
        <f t="shared" ref="H66:H127" si="5">F66+1%</f>
        <v>0.18000000000000005</v>
      </c>
      <c r="I66" s="3">
        <f t="shared" ref="I66:I127" si="6">DATE(YEAR(G66)+1,MONTH(G66),1)</f>
        <v>44013</v>
      </c>
      <c r="J66" s="16"/>
      <c r="K66" s="46"/>
      <c r="L66" s="51">
        <f t="shared" si="4"/>
        <v>0</v>
      </c>
      <c r="M66" s="48"/>
    </row>
    <row r="67" spans="1:13" s="47" customFormat="1" ht="15" customHeight="1">
      <c r="A67" s="40">
        <v>56</v>
      </c>
      <c r="B67" s="16" t="s">
        <v>112</v>
      </c>
      <c r="C67" s="1">
        <v>26451</v>
      </c>
      <c r="D67" s="1" t="s">
        <v>220</v>
      </c>
      <c r="E67" s="3">
        <v>37438</v>
      </c>
      <c r="F67" s="17">
        <v>0.17000000000000004</v>
      </c>
      <c r="G67" s="3">
        <v>43647</v>
      </c>
      <c r="H67" s="18">
        <f t="shared" si="5"/>
        <v>0.18000000000000005</v>
      </c>
      <c r="I67" s="3">
        <f t="shared" si="6"/>
        <v>44013</v>
      </c>
      <c r="J67" s="16"/>
      <c r="K67" s="46"/>
      <c r="L67" s="51">
        <f t="shared" si="4"/>
        <v>0</v>
      </c>
      <c r="M67" s="48"/>
    </row>
    <row r="68" spans="1:13" s="47" customFormat="1" ht="15" customHeight="1">
      <c r="A68" s="40">
        <v>57</v>
      </c>
      <c r="B68" s="16" t="s">
        <v>71</v>
      </c>
      <c r="C68" s="1">
        <v>28639</v>
      </c>
      <c r="D68" s="1" t="s">
        <v>220</v>
      </c>
      <c r="E68" s="3">
        <v>37622</v>
      </c>
      <c r="F68" s="17">
        <v>0.16000000000000003</v>
      </c>
      <c r="G68" s="3">
        <v>43466</v>
      </c>
      <c r="H68" s="18">
        <f t="shared" si="5"/>
        <v>0.17000000000000004</v>
      </c>
      <c r="I68" s="3">
        <f t="shared" si="6"/>
        <v>43831</v>
      </c>
      <c r="J68" s="16"/>
      <c r="K68" s="46"/>
      <c r="L68" s="51">
        <f t="shared" si="4"/>
        <v>0</v>
      </c>
      <c r="M68" s="48"/>
    </row>
    <row r="69" spans="1:13" s="47" customFormat="1" ht="15" customHeight="1">
      <c r="A69" s="40">
        <v>58</v>
      </c>
      <c r="B69" s="19" t="s">
        <v>110</v>
      </c>
      <c r="C69" s="5">
        <v>27357</v>
      </c>
      <c r="D69" s="1" t="s">
        <v>219</v>
      </c>
      <c r="E69" s="3">
        <v>37926</v>
      </c>
      <c r="F69" s="17">
        <v>0.16000000000000003</v>
      </c>
      <c r="G69" s="3">
        <v>43770</v>
      </c>
      <c r="H69" s="18">
        <f t="shared" si="5"/>
        <v>0.17000000000000004</v>
      </c>
      <c r="I69" s="3">
        <f t="shared" si="6"/>
        <v>44136</v>
      </c>
      <c r="J69" s="16"/>
      <c r="K69" s="46"/>
      <c r="L69" s="51">
        <f t="shared" si="4"/>
        <v>0</v>
      </c>
      <c r="M69" s="48"/>
    </row>
    <row r="70" spans="1:13" s="47" customFormat="1" ht="15" customHeight="1">
      <c r="A70" s="40">
        <v>59</v>
      </c>
      <c r="B70" s="19" t="s">
        <v>117</v>
      </c>
      <c r="C70" s="5">
        <v>24534</v>
      </c>
      <c r="D70" s="1" t="s">
        <v>220</v>
      </c>
      <c r="E70" s="3">
        <v>37926</v>
      </c>
      <c r="F70" s="17">
        <v>0.16000000000000003</v>
      </c>
      <c r="G70" s="3">
        <v>43770</v>
      </c>
      <c r="H70" s="18">
        <f t="shared" si="5"/>
        <v>0.17000000000000004</v>
      </c>
      <c r="I70" s="3">
        <f t="shared" si="6"/>
        <v>44136</v>
      </c>
      <c r="J70" s="16"/>
      <c r="K70" s="46"/>
      <c r="L70" s="51">
        <f t="shared" si="4"/>
        <v>0</v>
      </c>
      <c r="M70" s="48"/>
    </row>
    <row r="71" spans="1:13" s="47" customFormat="1">
      <c r="A71" s="40">
        <v>60</v>
      </c>
      <c r="B71" s="16" t="s">
        <v>135</v>
      </c>
      <c r="C71" s="1">
        <v>27585</v>
      </c>
      <c r="D71" s="1" t="s">
        <v>220</v>
      </c>
      <c r="E71" s="3">
        <v>37622</v>
      </c>
      <c r="F71" s="17">
        <v>0.16000000000000003</v>
      </c>
      <c r="G71" s="3">
        <v>43466</v>
      </c>
      <c r="H71" s="18">
        <f t="shared" si="5"/>
        <v>0.17000000000000004</v>
      </c>
      <c r="I71" s="3">
        <f t="shared" si="6"/>
        <v>43831</v>
      </c>
      <c r="J71" s="16"/>
      <c r="K71" s="46"/>
      <c r="L71" s="51">
        <f t="shared" si="4"/>
        <v>0</v>
      </c>
      <c r="M71" s="48"/>
    </row>
    <row r="72" spans="1:13" s="47" customFormat="1" ht="15" customHeight="1">
      <c r="A72" s="40">
        <v>61</v>
      </c>
      <c r="B72" s="16" t="s">
        <v>151</v>
      </c>
      <c r="C72" s="1">
        <v>27759</v>
      </c>
      <c r="D72" s="1" t="s">
        <v>220</v>
      </c>
      <c r="E72" s="43">
        <v>38687</v>
      </c>
      <c r="F72" s="17">
        <v>0.14000000000000001</v>
      </c>
      <c r="G72" s="3">
        <v>43800</v>
      </c>
      <c r="H72" s="18">
        <f t="shared" si="5"/>
        <v>0.15000000000000002</v>
      </c>
      <c r="I72" s="3">
        <f t="shared" si="6"/>
        <v>44166</v>
      </c>
      <c r="J72" s="16"/>
      <c r="K72" s="46"/>
      <c r="L72" s="51">
        <f t="shared" si="4"/>
        <v>0</v>
      </c>
      <c r="M72" s="48"/>
    </row>
    <row r="73" spans="1:13" s="47" customFormat="1" ht="15" customHeight="1">
      <c r="A73" s="40">
        <v>62</v>
      </c>
      <c r="B73" s="19" t="s">
        <v>47</v>
      </c>
      <c r="C73" s="1">
        <v>26959</v>
      </c>
      <c r="D73" s="1" t="s">
        <v>220</v>
      </c>
      <c r="E73" s="43">
        <v>38504</v>
      </c>
      <c r="F73" s="17">
        <v>0.13999999999999999</v>
      </c>
      <c r="G73" s="3">
        <v>43617</v>
      </c>
      <c r="H73" s="18">
        <f t="shared" si="5"/>
        <v>0.15</v>
      </c>
      <c r="I73" s="3">
        <f t="shared" si="6"/>
        <v>43983</v>
      </c>
      <c r="J73" s="16"/>
      <c r="K73" s="46"/>
      <c r="L73" s="51">
        <f t="shared" si="4"/>
        <v>0</v>
      </c>
      <c r="M73" s="48"/>
    </row>
    <row r="74" spans="1:13" s="47" customFormat="1" ht="15" customHeight="1">
      <c r="A74" s="40">
        <v>63</v>
      </c>
      <c r="B74" s="16" t="s">
        <v>96</v>
      </c>
      <c r="C74" s="1">
        <v>28071</v>
      </c>
      <c r="D74" s="1" t="s">
        <v>219</v>
      </c>
      <c r="E74" s="3">
        <v>38687</v>
      </c>
      <c r="F74" s="17">
        <v>0.13999999999999999</v>
      </c>
      <c r="G74" s="3">
        <v>43800</v>
      </c>
      <c r="H74" s="18">
        <f t="shared" si="5"/>
        <v>0.15</v>
      </c>
      <c r="I74" s="3">
        <f t="shared" si="6"/>
        <v>44166</v>
      </c>
      <c r="J74" s="16"/>
      <c r="K74" s="46"/>
      <c r="L74" s="51">
        <f t="shared" si="4"/>
        <v>0</v>
      </c>
      <c r="M74" s="48"/>
    </row>
    <row r="75" spans="1:13" s="47" customFormat="1" ht="15" customHeight="1">
      <c r="A75" s="40">
        <v>64</v>
      </c>
      <c r="B75" s="19" t="s">
        <v>118</v>
      </c>
      <c r="C75" s="1">
        <v>26515</v>
      </c>
      <c r="D75" s="1" t="s">
        <v>219</v>
      </c>
      <c r="E75" s="3">
        <v>38687</v>
      </c>
      <c r="F75" s="17">
        <v>0.13999999999999999</v>
      </c>
      <c r="G75" s="3">
        <v>43800</v>
      </c>
      <c r="H75" s="18">
        <f t="shared" si="5"/>
        <v>0.15</v>
      </c>
      <c r="I75" s="3">
        <f t="shared" si="6"/>
        <v>44166</v>
      </c>
      <c r="J75" s="16"/>
      <c r="K75" s="46"/>
      <c r="L75" s="51">
        <f t="shared" si="4"/>
        <v>0</v>
      </c>
      <c r="M75" s="48"/>
    </row>
    <row r="76" spans="1:13" s="47" customFormat="1" ht="15" customHeight="1">
      <c r="A76" s="40">
        <v>65</v>
      </c>
      <c r="B76" s="16" t="s">
        <v>122</v>
      </c>
      <c r="C76" s="1">
        <v>27504</v>
      </c>
      <c r="D76" s="1" t="s">
        <v>219</v>
      </c>
      <c r="E76" s="3">
        <v>38504</v>
      </c>
      <c r="F76" s="17">
        <v>0.13999999999999999</v>
      </c>
      <c r="G76" s="3">
        <v>43617</v>
      </c>
      <c r="H76" s="18">
        <f t="shared" si="5"/>
        <v>0.15</v>
      </c>
      <c r="I76" s="3">
        <f t="shared" si="6"/>
        <v>43983</v>
      </c>
      <c r="J76" s="16"/>
      <c r="K76" s="46"/>
      <c r="L76" s="51">
        <f t="shared" si="4"/>
        <v>0</v>
      </c>
      <c r="M76" s="48"/>
    </row>
    <row r="77" spans="1:13" s="47" customFormat="1" ht="15" customHeight="1">
      <c r="A77" s="40">
        <v>66</v>
      </c>
      <c r="B77" s="20" t="s">
        <v>72</v>
      </c>
      <c r="C77" s="1">
        <v>28002</v>
      </c>
      <c r="D77" s="1" t="s">
        <v>219</v>
      </c>
      <c r="E77" s="3">
        <v>38808</v>
      </c>
      <c r="F77" s="17">
        <v>0.12999999999999998</v>
      </c>
      <c r="G77" s="3">
        <v>43556</v>
      </c>
      <c r="H77" s="18">
        <f t="shared" si="5"/>
        <v>0.13999999999999999</v>
      </c>
      <c r="I77" s="3">
        <f t="shared" si="6"/>
        <v>43922</v>
      </c>
      <c r="J77" s="16"/>
      <c r="K77" s="46"/>
      <c r="L77" s="51">
        <f t="shared" si="4"/>
        <v>0</v>
      </c>
      <c r="M77" s="48"/>
    </row>
    <row r="78" spans="1:13" s="47" customFormat="1" ht="15" customHeight="1">
      <c r="A78" s="40">
        <v>67</v>
      </c>
      <c r="B78" s="20" t="s">
        <v>73</v>
      </c>
      <c r="C78" s="1">
        <v>27529</v>
      </c>
      <c r="D78" s="1" t="s">
        <v>220</v>
      </c>
      <c r="E78" s="3">
        <v>38808</v>
      </c>
      <c r="F78" s="17">
        <v>0.12999999999999998</v>
      </c>
      <c r="G78" s="3">
        <v>43556</v>
      </c>
      <c r="H78" s="18">
        <f t="shared" si="5"/>
        <v>0.13999999999999999</v>
      </c>
      <c r="I78" s="3">
        <f t="shared" si="6"/>
        <v>43922</v>
      </c>
      <c r="J78" s="16"/>
      <c r="K78" s="46"/>
      <c r="L78" s="51">
        <f t="shared" si="4"/>
        <v>0</v>
      </c>
      <c r="M78" s="48"/>
    </row>
    <row r="79" spans="1:13" s="47" customFormat="1" ht="15" customHeight="1">
      <c r="A79" s="40">
        <v>68</v>
      </c>
      <c r="B79" s="24" t="s">
        <v>84</v>
      </c>
      <c r="C79" s="6">
        <v>28108</v>
      </c>
      <c r="D79" s="1" t="s">
        <v>219</v>
      </c>
      <c r="E79" s="49">
        <v>38808</v>
      </c>
      <c r="F79" s="17">
        <v>0.12999999999999998</v>
      </c>
      <c r="G79" s="3">
        <v>43556</v>
      </c>
      <c r="H79" s="18">
        <f t="shared" si="5"/>
        <v>0.13999999999999999</v>
      </c>
      <c r="I79" s="3">
        <f t="shared" si="6"/>
        <v>43922</v>
      </c>
      <c r="J79" s="16"/>
      <c r="K79" s="46"/>
      <c r="L79" s="51">
        <f t="shared" si="4"/>
        <v>0</v>
      </c>
      <c r="M79" s="48"/>
    </row>
    <row r="80" spans="1:13" s="47" customFormat="1" ht="15" customHeight="1">
      <c r="A80" s="40">
        <v>69</v>
      </c>
      <c r="B80" s="16" t="s">
        <v>98</v>
      </c>
      <c r="C80" s="1">
        <v>26628</v>
      </c>
      <c r="D80" s="1" t="s">
        <v>220</v>
      </c>
      <c r="E80" s="3">
        <v>39022</v>
      </c>
      <c r="F80" s="17">
        <v>0.12999999999999998</v>
      </c>
      <c r="G80" s="3">
        <v>43770</v>
      </c>
      <c r="H80" s="18">
        <f t="shared" si="5"/>
        <v>0.13999999999999999</v>
      </c>
      <c r="I80" s="3">
        <f t="shared" si="6"/>
        <v>44136</v>
      </c>
      <c r="J80" s="16"/>
      <c r="K80" s="46"/>
      <c r="L80" s="51">
        <f t="shared" si="4"/>
        <v>0</v>
      </c>
      <c r="M80" s="48"/>
    </row>
    <row r="81" spans="1:14" s="47" customFormat="1" ht="15" customHeight="1">
      <c r="A81" s="40">
        <v>70</v>
      </c>
      <c r="B81" s="20" t="s">
        <v>127</v>
      </c>
      <c r="C81" s="1">
        <v>27881</v>
      </c>
      <c r="D81" s="1" t="s">
        <v>219</v>
      </c>
      <c r="E81" s="3">
        <v>38808</v>
      </c>
      <c r="F81" s="17">
        <v>0.12999999999999998</v>
      </c>
      <c r="G81" s="3">
        <v>43556</v>
      </c>
      <c r="H81" s="18">
        <f t="shared" si="5"/>
        <v>0.13999999999999999</v>
      </c>
      <c r="I81" s="3">
        <f t="shared" si="6"/>
        <v>43922</v>
      </c>
      <c r="J81" s="16"/>
      <c r="K81" s="46"/>
      <c r="L81" s="51">
        <f t="shared" si="4"/>
        <v>0</v>
      </c>
      <c r="M81" s="48"/>
    </row>
    <row r="82" spans="1:14" s="47" customFormat="1" ht="15" customHeight="1">
      <c r="A82" s="40">
        <v>71</v>
      </c>
      <c r="B82" s="26" t="s">
        <v>173</v>
      </c>
      <c r="C82" s="8">
        <v>28045</v>
      </c>
      <c r="D82" s="1" t="s">
        <v>220</v>
      </c>
      <c r="E82" s="50">
        <v>39173</v>
      </c>
      <c r="F82" s="17">
        <v>0.12</v>
      </c>
      <c r="G82" s="3">
        <v>43556</v>
      </c>
      <c r="H82" s="18">
        <f t="shared" si="5"/>
        <v>0.13</v>
      </c>
      <c r="I82" s="3">
        <f t="shared" si="6"/>
        <v>43922</v>
      </c>
      <c r="J82" s="16"/>
      <c r="K82" s="46"/>
      <c r="L82" s="51">
        <f t="shared" si="4"/>
        <v>0</v>
      </c>
      <c r="M82" s="48"/>
    </row>
    <row r="83" spans="1:14" s="47" customFormat="1" ht="15" customHeight="1">
      <c r="A83" s="40">
        <v>72</v>
      </c>
      <c r="B83" s="16" t="s">
        <v>50</v>
      </c>
      <c r="C83" s="21">
        <v>28634</v>
      </c>
      <c r="D83" s="1" t="s">
        <v>220</v>
      </c>
      <c r="E83" s="3">
        <v>39203</v>
      </c>
      <c r="F83" s="17">
        <v>0.11999999999999997</v>
      </c>
      <c r="G83" s="3">
        <v>43586</v>
      </c>
      <c r="H83" s="18">
        <f t="shared" si="5"/>
        <v>0.12999999999999998</v>
      </c>
      <c r="I83" s="3">
        <f t="shared" si="6"/>
        <v>43952</v>
      </c>
      <c r="J83" s="16"/>
      <c r="K83" s="46"/>
      <c r="L83" s="51">
        <f t="shared" si="4"/>
        <v>0</v>
      </c>
      <c r="M83" s="48"/>
    </row>
    <row r="84" spans="1:14" s="47" customFormat="1" ht="15" customHeight="1">
      <c r="A84" s="40">
        <v>73</v>
      </c>
      <c r="B84" s="19" t="s">
        <v>108</v>
      </c>
      <c r="C84" s="1">
        <v>27984</v>
      </c>
      <c r="D84" s="1" t="s">
        <v>220</v>
      </c>
      <c r="E84" s="3">
        <v>39083</v>
      </c>
      <c r="F84" s="17">
        <v>0.11999999999999997</v>
      </c>
      <c r="G84" s="3">
        <v>43466</v>
      </c>
      <c r="H84" s="18">
        <f t="shared" si="5"/>
        <v>0.12999999999999998</v>
      </c>
      <c r="I84" s="3">
        <f t="shared" si="6"/>
        <v>43831</v>
      </c>
      <c r="J84" s="16"/>
      <c r="K84" s="46"/>
      <c r="L84" s="51">
        <f t="shared" si="4"/>
        <v>0</v>
      </c>
      <c r="M84" s="48"/>
    </row>
    <row r="85" spans="1:14" s="47" customFormat="1" ht="15" customHeight="1">
      <c r="A85" s="40">
        <v>74</v>
      </c>
      <c r="B85" s="20" t="s">
        <v>119</v>
      </c>
      <c r="C85" s="1">
        <v>27802</v>
      </c>
      <c r="D85" s="1" t="s">
        <v>219</v>
      </c>
      <c r="E85" s="3">
        <v>39083</v>
      </c>
      <c r="F85" s="17">
        <v>0.11999999999999997</v>
      </c>
      <c r="G85" s="3">
        <v>43466</v>
      </c>
      <c r="H85" s="18">
        <f t="shared" si="5"/>
        <v>0.12999999999999998</v>
      </c>
      <c r="I85" s="3">
        <f t="shared" si="6"/>
        <v>43831</v>
      </c>
      <c r="J85" s="16"/>
      <c r="K85" s="46"/>
      <c r="L85" s="51">
        <f t="shared" si="4"/>
        <v>0</v>
      </c>
      <c r="M85" s="48"/>
    </row>
    <row r="86" spans="1:14" s="47" customFormat="1" ht="15" customHeight="1">
      <c r="A86" s="40">
        <v>75</v>
      </c>
      <c r="B86" s="16" t="s">
        <v>46</v>
      </c>
      <c r="C86" s="1">
        <v>29623</v>
      </c>
      <c r="D86" s="1" t="s">
        <v>219</v>
      </c>
      <c r="E86" s="3">
        <v>39479</v>
      </c>
      <c r="F86" s="17">
        <v>0.10999999999999999</v>
      </c>
      <c r="G86" s="3">
        <v>43497</v>
      </c>
      <c r="H86" s="18">
        <f t="shared" si="5"/>
        <v>0.11999999999999998</v>
      </c>
      <c r="I86" s="3">
        <f t="shared" si="6"/>
        <v>43862</v>
      </c>
      <c r="J86" s="16"/>
      <c r="K86" s="46"/>
      <c r="L86" s="51">
        <f t="shared" ref="L86:L115" si="7">(YEAR(I86)-YEAR(E86))/100-H86</f>
        <v>0</v>
      </c>
      <c r="M86" s="48"/>
    </row>
    <row r="87" spans="1:14" s="47" customFormat="1" ht="15.75" customHeight="1">
      <c r="A87" s="40">
        <v>76</v>
      </c>
      <c r="B87" s="16" t="s">
        <v>52</v>
      </c>
      <c r="C87" s="1">
        <v>29898</v>
      </c>
      <c r="D87" s="1" t="s">
        <v>220</v>
      </c>
      <c r="E87" s="3">
        <v>39661</v>
      </c>
      <c r="F87" s="17">
        <v>0.10999999999999999</v>
      </c>
      <c r="G87" s="3">
        <v>43678</v>
      </c>
      <c r="H87" s="18">
        <f t="shared" si="5"/>
        <v>0.11999999999999998</v>
      </c>
      <c r="I87" s="3">
        <f t="shared" si="6"/>
        <v>44044</v>
      </c>
      <c r="J87" s="16"/>
      <c r="K87" s="46"/>
      <c r="L87" s="51">
        <f t="shared" si="7"/>
        <v>0</v>
      </c>
      <c r="M87" s="48"/>
    </row>
    <row r="88" spans="1:14" s="47" customFormat="1" ht="15" customHeight="1">
      <c r="A88" s="40">
        <v>77</v>
      </c>
      <c r="B88" s="19" t="s">
        <v>55</v>
      </c>
      <c r="C88" s="4">
        <v>29258</v>
      </c>
      <c r="D88" s="1" t="s">
        <v>220</v>
      </c>
      <c r="E88" s="3">
        <v>39661</v>
      </c>
      <c r="F88" s="17">
        <v>0.10999999999999999</v>
      </c>
      <c r="G88" s="3">
        <v>43678</v>
      </c>
      <c r="H88" s="18">
        <f t="shared" si="5"/>
        <v>0.11999999999999998</v>
      </c>
      <c r="I88" s="3">
        <f t="shared" si="6"/>
        <v>44044</v>
      </c>
      <c r="J88" s="16"/>
      <c r="K88" s="46"/>
      <c r="L88" s="51">
        <f t="shared" si="7"/>
        <v>0</v>
      </c>
      <c r="M88" s="48"/>
    </row>
    <row r="89" spans="1:14" s="47" customFormat="1" ht="15.75" customHeight="1">
      <c r="A89" s="40">
        <v>78</v>
      </c>
      <c r="B89" s="16" t="s">
        <v>57</v>
      </c>
      <c r="C89" s="1">
        <v>26254</v>
      </c>
      <c r="D89" s="1" t="s">
        <v>220</v>
      </c>
      <c r="E89" s="3">
        <v>39479</v>
      </c>
      <c r="F89" s="17">
        <v>0.10999999999999999</v>
      </c>
      <c r="G89" s="3">
        <v>43497</v>
      </c>
      <c r="H89" s="18">
        <f t="shared" si="5"/>
        <v>0.11999999999999998</v>
      </c>
      <c r="I89" s="3">
        <f t="shared" si="6"/>
        <v>43862</v>
      </c>
      <c r="J89" s="16"/>
      <c r="K89" s="46"/>
      <c r="L89" s="51">
        <f t="shared" si="7"/>
        <v>0</v>
      </c>
      <c r="M89" s="48"/>
    </row>
    <row r="90" spans="1:14" s="47" customFormat="1" ht="15" customHeight="1">
      <c r="A90" s="40">
        <v>79</v>
      </c>
      <c r="B90" s="16" t="s">
        <v>58</v>
      </c>
      <c r="C90" s="1">
        <v>30250</v>
      </c>
      <c r="D90" s="1" t="s">
        <v>220</v>
      </c>
      <c r="E90" s="3">
        <v>39661</v>
      </c>
      <c r="F90" s="17">
        <v>0.10999999999999999</v>
      </c>
      <c r="G90" s="3">
        <v>43678</v>
      </c>
      <c r="H90" s="18">
        <f t="shared" si="5"/>
        <v>0.11999999999999998</v>
      </c>
      <c r="I90" s="3">
        <f t="shared" si="6"/>
        <v>44044</v>
      </c>
      <c r="J90" s="16"/>
      <c r="K90" s="46"/>
      <c r="L90" s="51">
        <f t="shared" si="7"/>
        <v>0</v>
      </c>
      <c r="M90" s="48"/>
    </row>
    <row r="91" spans="1:14" s="47" customFormat="1" ht="15" customHeight="1">
      <c r="A91" s="40">
        <v>80</v>
      </c>
      <c r="B91" s="16" t="s">
        <v>59</v>
      </c>
      <c r="C91" s="1">
        <v>30952</v>
      </c>
      <c r="D91" s="1" t="s">
        <v>219</v>
      </c>
      <c r="E91" s="3">
        <v>39661</v>
      </c>
      <c r="F91" s="17">
        <v>0.10999999999999999</v>
      </c>
      <c r="G91" s="3">
        <v>43678</v>
      </c>
      <c r="H91" s="18">
        <f t="shared" si="5"/>
        <v>0.11999999999999998</v>
      </c>
      <c r="I91" s="3">
        <f t="shared" si="6"/>
        <v>44044</v>
      </c>
      <c r="J91" s="16"/>
      <c r="K91" s="46"/>
      <c r="L91" s="51">
        <f t="shared" si="7"/>
        <v>0</v>
      </c>
      <c r="M91" s="48"/>
    </row>
    <row r="92" spans="1:14" s="47" customFormat="1" ht="15" customHeight="1">
      <c r="A92" s="40">
        <v>81</v>
      </c>
      <c r="B92" s="16" t="s">
        <v>63</v>
      </c>
      <c r="C92" s="1">
        <v>31042</v>
      </c>
      <c r="D92" s="1" t="s">
        <v>220</v>
      </c>
      <c r="E92" s="3">
        <v>39448</v>
      </c>
      <c r="F92" s="17">
        <v>0.10999999999999999</v>
      </c>
      <c r="G92" s="3">
        <v>43466</v>
      </c>
      <c r="H92" s="18">
        <f t="shared" si="5"/>
        <v>0.11999999999999998</v>
      </c>
      <c r="I92" s="3">
        <f t="shared" si="6"/>
        <v>43831</v>
      </c>
      <c r="J92" s="16"/>
      <c r="K92" s="46"/>
      <c r="L92" s="51">
        <f t="shared" si="7"/>
        <v>0</v>
      </c>
      <c r="M92" s="48"/>
    </row>
    <row r="93" spans="1:14" s="47" customFormat="1" ht="15.75" customHeight="1">
      <c r="A93" s="40">
        <v>82</v>
      </c>
      <c r="B93" s="16" t="s">
        <v>65</v>
      </c>
      <c r="C93" s="1">
        <v>29901</v>
      </c>
      <c r="D93" s="1" t="s">
        <v>220</v>
      </c>
      <c r="E93" s="3">
        <v>39479</v>
      </c>
      <c r="F93" s="17">
        <v>0.10999999999999999</v>
      </c>
      <c r="G93" s="3">
        <v>43497</v>
      </c>
      <c r="H93" s="18">
        <f t="shared" si="5"/>
        <v>0.11999999999999998</v>
      </c>
      <c r="I93" s="3">
        <f t="shared" si="6"/>
        <v>43862</v>
      </c>
      <c r="J93" s="16"/>
      <c r="K93" s="46"/>
      <c r="L93" s="51">
        <f t="shared" si="7"/>
        <v>0</v>
      </c>
      <c r="M93" s="48"/>
      <c r="N93" s="23"/>
    </row>
    <row r="94" spans="1:14" s="47" customFormat="1">
      <c r="A94" s="40">
        <v>83</v>
      </c>
      <c r="B94" s="16" t="s">
        <v>67</v>
      </c>
      <c r="C94" s="1">
        <v>30673</v>
      </c>
      <c r="D94" s="1" t="s">
        <v>219</v>
      </c>
      <c r="E94" s="3">
        <v>39448</v>
      </c>
      <c r="F94" s="17">
        <v>0.10999999999999999</v>
      </c>
      <c r="G94" s="3">
        <v>43466</v>
      </c>
      <c r="H94" s="18">
        <f t="shared" si="5"/>
        <v>0.11999999999999998</v>
      </c>
      <c r="I94" s="3">
        <f t="shared" si="6"/>
        <v>43831</v>
      </c>
      <c r="J94" s="16"/>
      <c r="K94" s="46"/>
      <c r="L94" s="51">
        <f t="shared" si="7"/>
        <v>0</v>
      </c>
      <c r="M94" s="48"/>
    </row>
    <row r="95" spans="1:14" s="47" customFormat="1" ht="15.75" customHeight="1">
      <c r="A95" s="40">
        <v>84</v>
      </c>
      <c r="B95" s="16" t="s">
        <v>70</v>
      </c>
      <c r="C95" s="1">
        <v>30091</v>
      </c>
      <c r="D95" s="1" t="s">
        <v>220</v>
      </c>
      <c r="E95" s="3">
        <v>39479</v>
      </c>
      <c r="F95" s="17">
        <v>0.10999999999999999</v>
      </c>
      <c r="G95" s="3">
        <v>43497</v>
      </c>
      <c r="H95" s="18">
        <f t="shared" si="5"/>
        <v>0.11999999999999998</v>
      </c>
      <c r="I95" s="3">
        <f t="shared" si="6"/>
        <v>43862</v>
      </c>
      <c r="J95" s="16"/>
      <c r="K95" s="46"/>
      <c r="L95" s="51">
        <f t="shared" si="7"/>
        <v>0</v>
      </c>
      <c r="M95" s="48"/>
    </row>
    <row r="96" spans="1:14" s="47" customFormat="1" ht="15" customHeight="1">
      <c r="A96" s="40">
        <v>85</v>
      </c>
      <c r="B96" s="16" t="s">
        <v>75</v>
      </c>
      <c r="C96" s="1">
        <v>31009</v>
      </c>
      <c r="D96" s="1" t="s">
        <v>220</v>
      </c>
      <c r="E96" s="3">
        <v>39479</v>
      </c>
      <c r="F96" s="17">
        <v>0.10999999999999999</v>
      </c>
      <c r="G96" s="3">
        <v>43497</v>
      </c>
      <c r="H96" s="18">
        <f t="shared" si="5"/>
        <v>0.11999999999999998</v>
      </c>
      <c r="I96" s="3">
        <f t="shared" si="6"/>
        <v>43862</v>
      </c>
      <c r="J96" s="16"/>
      <c r="K96" s="46"/>
      <c r="L96" s="51">
        <f t="shared" si="7"/>
        <v>0</v>
      </c>
      <c r="M96" s="48"/>
    </row>
    <row r="97" spans="1:13" s="47" customFormat="1" ht="15" customHeight="1">
      <c r="A97" s="40">
        <v>86</v>
      </c>
      <c r="B97" s="16" t="s">
        <v>76</v>
      </c>
      <c r="C97" s="1">
        <v>30090</v>
      </c>
      <c r="D97" s="1" t="s">
        <v>219</v>
      </c>
      <c r="E97" s="3">
        <v>39479</v>
      </c>
      <c r="F97" s="17">
        <v>0.10999999999999999</v>
      </c>
      <c r="G97" s="3">
        <v>43497</v>
      </c>
      <c r="H97" s="18">
        <f t="shared" si="5"/>
        <v>0.11999999999999998</v>
      </c>
      <c r="I97" s="3">
        <f t="shared" si="6"/>
        <v>43862</v>
      </c>
      <c r="J97" s="16"/>
      <c r="K97" s="46"/>
      <c r="L97" s="51">
        <f t="shared" si="7"/>
        <v>0</v>
      </c>
      <c r="M97" s="48"/>
    </row>
    <row r="98" spans="1:13" s="47" customFormat="1" ht="15.75" customHeight="1">
      <c r="A98" s="40">
        <v>87</v>
      </c>
      <c r="B98" s="16" t="s">
        <v>77</v>
      </c>
      <c r="C98" s="1">
        <v>30386</v>
      </c>
      <c r="D98" s="1" t="s">
        <v>220</v>
      </c>
      <c r="E98" s="3">
        <v>39479</v>
      </c>
      <c r="F98" s="17">
        <v>0.10999999999999999</v>
      </c>
      <c r="G98" s="3">
        <v>43497</v>
      </c>
      <c r="H98" s="18">
        <f t="shared" si="5"/>
        <v>0.11999999999999998</v>
      </c>
      <c r="I98" s="3">
        <f t="shared" si="6"/>
        <v>43862</v>
      </c>
      <c r="J98" s="16"/>
      <c r="K98" s="46"/>
      <c r="L98" s="51">
        <f t="shared" si="7"/>
        <v>0</v>
      </c>
      <c r="M98" s="48"/>
    </row>
    <row r="99" spans="1:13" s="47" customFormat="1" ht="15" customHeight="1">
      <c r="A99" s="40">
        <v>88</v>
      </c>
      <c r="B99" s="16" t="s">
        <v>78</v>
      </c>
      <c r="C99" s="1">
        <v>28186</v>
      </c>
      <c r="D99" s="1" t="s">
        <v>219</v>
      </c>
      <c r="E99" s="3">
        <v>39479</v>
      </c>
      <c r="F99" s="17">
        <v>0.10999999999999999</v>
      </c>
      <c r="G99" s="3">
        <v>43497</v>
      </c>
      <c r="H99" s="18">
        <f t="shared" si="5"/>
        <v>0.11999999999999998</v>
      </c>
      <c r="I99" s="3">
        <f t="shared" si="6"/>
        <v>43862</v>
      </c>
      <c r="J99" s="16"/>
      <c r="K99" s="46"/>
      <c r="L99" s="51">
        <f t="shared" si="7"/>
        <v>0</v>
      </c>
      <c r="M99" s="48"/>
    </row>
    <row r="100" spans="1:13" s="47" customFormat="1">
      <c r="A100" s="40">
        <v>89</v>
      </c>
      <c r="B100" s="16" t="s">
        <v>79</v>
      </c>
      <c r="C100" s="1">
        <v>30975</v>
      </c>
      <c r="D100" s="1" t="s">
        <v>220</v>
      </c>
      <c r="E100" s="3">
        <v>39479</v>
      </c>
      <c r="F100" s="17">
        <v>0.10999999999999999</v>
      </c>
      <c r="G100" s="3">
        <v>43497</v>
      </c>
      <c r="H100" s="18">
        <f t="shared" si="5"/>
        <v>0.11999999999999998</v>
      </c>
      <c r="I100" s="3">
        <f t="shared" si="6"/>
        <v>43862</v>
      </c>
      <c r="J100" s="16"/>
      <c r="K100" s="46"/>
      <c r="L100" s="51">
        <f t="shared" si="7"/>
        <v>0</v>
      </c>
      <c r="M100" s="48"/>
    </row>
    <row r="101" spans="1:13" s="47" customFormat="1">
      <c r="A101" s="40">
        <v>90</v>
      </c>
      <c r="B101" s="16" t="s">
        <v>80</v>
      </c>
      <c r="C101" s="1">
        <v>29976</v>
      </c>
      <c r="D101" s="1" t="s">
        <v>220</v>
      </c>
      <c r="E101" s="3">
        <v>39479</v>
      </c>
      <c r="F101" s="17">
        <v>0.10999999999999999</v>
      </c>
      <c r="G101" s="3">
        <v>43497</v>
      </c>
      <c r="H101" s="18">
        <f t="shared" si="5"/>
        <v>0.11999999999999998</v>
      </c>
      <c r="I101" s="3">
        <f t="shared" si="6"/>
        <v>43862</v>
      </c>
      <c r="J101" s="16"/>
      <c r="K101" s="46"/>
      <c r="L101" s="51">
        <f t="shared" si="7"/>
        <v>0</v>
      </c>
      <c r="M101" s="48"/>
    </row>
    <row r="102" spans="1:13" s="47" customFormat="1" ht="15" customHeight="1">
      <c r="A102" s="40">
        <v>91</v>
      </c>
      <c r="B102" s="16" t="s">
        <v>82</v>
      </c>
      <c r="C102" s="1">
        <v>30245</v>
      </c>
      <c r="D102" s="1" t="s">
        <v>220</v>
      </c>
      <c r="E102" s="3">
        <v>39479</v>
      </c>
      <c r="F102" s="17">
        <v>0.10999999999999999</v>
      </c>
      <c r="G102" s="3">
        <v>43497</v>
      </c>
      <c r="H102" s="18">
        <f t="shared" si="5"/>
        <v>0.11999999999999998</v>
      </c>
      <c r="I102" s="3">
        <f t="shared" si="6"/>
        <v>43862</v>
      </c>
      <c r="J102" s="16"/>
      <c r="K102" s="46"/>
      <c r="L102" s="51">
        <f t="shared" si="7"/>
        <v>0</v>
      </c>
      <c r="M102" s="48"/>
    </row>
    <row r="103" spans="1:13" s="47" customFormat="1" ht="15" customHeight="1">
      <c r="A103" s="40">
        <v>92</v>
      </c>
      <c r="B103" s="16" t="s">
        <v>85</v>
      </c>
      <c r="C103" s="1">
        <v>30658</v>
      </c>
      <c r="D103" s="1" t="s">
        <v>219</v>
      </c>
      <c r="E103" s="3">
        <v>39448</v>
      </c>
      <c r="F103" s="17">
        <v>0.10999999999999999</v>
      </c>
      <c r="G103" s="3">
        <v>43466</v>
      </c>
      <c r="H103" s="18">
        <f t="shared" si="5"/>
        <v>0.11999999999999998</v>
      </c>
      <c r="I103" s="3">
        <f t="shared" si="6"/>
        <v>43831</v>
      </c>
      <c r="J103" s="16"/>
      <c r="K103" s="46"/>
      <c r="L103" s="51">
        <f t="shared" si="7"/>
        <v>0</v>
      </c>
      <c r="M103" s="48"/>
    </row>
    <row r="104" spans="1:13" s="47" customFormat="1" ht="15" customHeight="1">
      <c r="A104" s="40">
        <v>93</v>
      </c>
      <c r="B104" s="16" t="s">
        <v>86</v>
      </c>
      <c r="C104" s="1">
        <v>28975</v>
      </c>
      <c r="D104" s="1" t="s">
        <v>219</v>
      </c>
      <c r="E104" s="3">
        <v>39448</v>
      </c>
      <c r="F104" s="17">
        <v>0.10999999999999999</v>
      </c>
      <c r="G104" s="3">
        <v>43466</v>
      </c>
      <c r="H104" s="18">
        <f t="shared" si="5"/>
        <v>0.11999999999999998</v>
      </c>
      <c r="I104" s="3">
        <f t="shared" si="6"/>
        <v>43831</v>
      </c>
      <c r="J104" s="16"/>
      <c r="K104" s="46"/>
      <c r="L104" s="51">
        <f t="shared" si="7"/>
        <v>0</v>
      </c>
      <c r="M104" s="48"/>
    </row>
    <row r="105" spans="1:13" s="47" customFormat="1" ht="15" customHeight="1">
      <c r="A105" s="40">
        <v>94</v>
      </c>
      <c r="B105" s="16" t="s">
        <v>88</v>
      </c>
      <c r="C105" s="1">
        <v>30337</v>
      </c>
      <c r="D105" s="1" t="s">
        <v>220</v>
      </c>
      <c r="E105" s="3">
        <v>39448</v>
      </c>
      <c r="F105" s="17">
        <v>0.10999999999999999</v>
      </c>
      <c r="G105" s="3">
        <v>43466</v>
      </c>
      <c r="H105" s="18">
        <f t="shared" si="5"/>
        <v>0.11999999999999998</v>
      </c>
      <c r="I105" s="3">
        <f t="shared" si="6"/>
        <v>43831</v>
      </c>
      <c r="J105" s="16"/>
      <c r="K105" s="46"/>
      <c r="L105" s="51">
        <f t="shared" si="7"/>
        <v>0</v>
      </c>
      <c r="M105" s="48"/>
    </row>
    <row r="106" spans="1:13" s="47" customFormat="1" ht="15" customHeight="1">
      <c r="A106" s="40">
        <v>95</v>
      </c>
      <c r="B106" s="16" t="s">
        <v>92</v>
      </c>
      <c r="C106" s="21" t="s">
        <v>93</v>
      </c>
      <c r="D106" s="1" t="s">
        <v>220</v>
      </c>
      <c r="E106" s="3">
        <v>39479</v>
      </c>
      <c r="F106" s="17">
        <v>0.10999999999999999</v>
      </c>
      <c r="G106" s="3">
        <v>43497</v>
      </c>
      <c r="H106" s="18">
        <f t="shared" si="5"/>
        <v>0.11999999999999998</v>
      </c>
      <c r="I106" s="3">
        <f t="shared" si="6"/>
        <v>43862</v>
      </c>
      <c r="J106" s="16"/>
      <c r="K106" s="46"/>
      <c r="L106" s="51">
        <f t="shared" si="7"/>
        <v>0</v>
      </c>
      <c r="M106" s="48"/>
    </row>
    <row r="107" spans="1:13" s="47" customFormat="1" ht="15" customHeight="1">
      <c r="A107" s="40">
        <v>96</v>
      </c>
      <c r="B107" s="19" t="s">
        <v>95</v>
      </c>
      <c r="C107" s="5">
        <v>28579</v>
      </c>
      <c r="D107" s="1" t="s">
        <v>220</v>
      </c>
      <c r="E107" s="3">
        <v>39479</v>
      </c>
      <c r="F107" s="17">
        <v>0.10999999999999999</v>
      </c>
      <c r="G107" s="3">
        <v>43497</v>
      </c>
      <c r="H107" s="18">
        <f t="shared" si="5"/>
        <v>0.11999999999999998</v>
      </c>
      <c r="I107" s="3">
        <f t="shared" si="6"/>
        <v>43862</v>
      </c>
      <c r="J107" s="16"/>
      <c r="K107" s="46"/>
      <c r="L107" s="51">
        <f t="shared" si="7"/>
        <v>0</v>
      </c>
      <c r="M107" s="48"/>
    </row>
    <row r="108" spans="1:13" s="47" customFormat="1" ht="15" customHeight="1">
      <c r="A108" s="40">
        <v>97</v>
      </c>
      <c r="B108" s="16" t="s">
        <v>99</v>
      </c>
      <c r="C108" s="1">
        <v>27243</v>
      </c>
      <c r="D108" s="1" t="s">
        <v>220</v>
      </c>
      <c r="E108" s="3">
        <v>39448</v>
      </c>
      <c r="F108" s="17">
        <v>0.10999999999999999</v>
      </c>
      <c r="G108" s="3">
        <v>43466</v>
      </c>
      <c r="H108" s="18">
        <f t="shared" si="5"/>
        <v>0.11999999999999998</v>
      </c>
      <c r="I108" s="3">
        <f t="shared" si="6"/>
        <v>43831</v>
      </c>
      <c r="J108" s="16"/>
      <c r="K108" s="46"/>
      <c r="L108" s="51">
        <f t="shared" si="7"/>
        <v>0</v>
      </c>
      <c r="M108" s="48"/>
    </row>
    <row r="109" spans="1:13" s="47" customFormat="1" ht="15" customHeight="1">
      <c r="A109" s="40">
        <v>98</v>
      </c>
      <c r="B109" s="16" t="s">
        <v>100</v>
      </c>
      <c r="C109" s="1">
        <v>29646</v>
      </c>
      <c r="D109" s="1" t="s">
        <v>219</v>
      </c>
      <c r="E109" s="3">
        <v>39479</v>
      </c>
      <c r="F109" s="17">
        <v>0.10999999999999999</v>
      </c>
      <c r="G109" s="3">
        <v>43497</v>
      </c>
      <c r="H109" s="18">
        <f t="shared" si="5"/>
        <v>0.11999999999999998</v>
      </c>
      <c r="I109" s="3">
        <f t="shared" si="6"/>
        <v>43862</v>
      </c>
      <c r="J109" s="16"/>
      <c r="K109" s="46"/>
      <c r="L109" s="51">
        <f t="shared" si="7"/>
        <v>0</v>
      </c>
      <c r="M109" s="48"/>
    </row>
    <row r="110" spans="1:13" s="47" customFormat="1" ht="15" customHeight="1">
      <c r="A110" s="40">
        <v>99</v>
      </c>
      <c r="B110" s="19" t="s">
        <v>101</v>
      </c>
      <c r="C110" s="1">
        <v>29617</v>
      </c>
      <c r="D110" s="1" t="s">
        <v>220</v>
      </c>
      <c r="E110" s="43">
        <v>39479</v>
      </c>
      <c r="F110" s="17">
        <v>0.10999999999999999</v>
      </c>
      <c r="G110" s="3">
        <v>43497</v>
      </c>
      <c r="H110" s="18">
        <f t="shared" si="5"/>
        <v>0.11999999999999998</v>
      </c>
      <c r="I110" s="3">
        <f t="shared" si="6"/>
        <v>43862</v>
      </c>
      <c r="J110" s="16"/>
      <c r="K110" s="46"/>
      <c r="L110" s="51">
        <f t="shared" si="7"/>
        <v>0</v>
      </c>
      <c r="M110" s="48"/>
    </row>
    <row r="111" spans="1:13" s="47" customFormat="1" ht="15" customHeight="1">
      <c r="A111" s="40">
        <v>100</v>
      </c>
      <c r="B111" s="19" t="s">
        <v>104</v>
      </c>
      <c r="C111" s="1">
        <v>28352</v>
      </c>
      <c r="D111" s="1" t="s">
        <v>220</v>
      </c>
      <c r="E111" s="43">
        <v>39479</v>
      </c>
      <c r="F111" s="17">
        <v>0.10999999999999999</v>
      </c>
      <c r="G111" s="3">
        <v>43497</v>
      </c>
      <c r="H111" s="18">
        <f t="shared" si="5"/>
        <v>0.11999999999999998</v>
      </c>
      <c r="I111" s="3">
        <f t="shared" si="6"/>
        <v>43862</v>
      </c>
      <c r="J111" s="16"/>
      <c r="K111" s="46"/>
      <c r="L111" s="51">
        <f t="shared" si="7"/>
        <v>0</v>
      </c>
      <c r="M111" s="48"/>
    </row>
    <row r="112" spans="1:13" s="47" customFormat="1" ht="15" customHeight="1">
      <c r="A112" s="40">
        <v>101</v>
      </c>
      <c r="B112" s="16" t="s">
        <v>111</v>
      </c>
      <c r="C112" s="1">
        <v>29922</v>
      </c>
      <c r="D112" s="1" t="s">
        <v>219</v>
      </c>
      <c r="E112" s="3">
        <v>39479</v>
      </c>
      <c r="F112" s="17">
        <v>0.10999999999999999</v>
      </c>
      <c r="G112" s="3">
        <v>43497</v>
      </c>
      <c r="H112" s="18">
        <f t="shared" si="5"/>
        <v>0.11999999999999998</v>
      </c>
      <c r="I112" s="3">
        <f t="shared" si="6"/>
        <v>43862</v>
      </c>
      <c r="J112" s="16"/>
      <c r="K112" s="46"/>
      <c r="L112" s="51">
        <f t="shared" si="7"/>
        <v>0</v>
      </c>
      <c r="M112" s="48"/>
    </row>
    <row r="113" spans="1:14" s="47" customFormat="1" ht="15" customHeight="1">
      <c r="A113" s="40">
        <v>102</v>
      </c>
      <c r="B113" s="16" t="s">
        <v>114</v>
      </c>
      <c r="C113" s="1">
        <v>29488</v>
      </c>
      <c r="D113" s="1" t="s">
        <v>220</v>
      </c>
      <c r="E113" s="3">
        <v>39661</v>
      </c>
      <c r="F113" s="17">
        <v>0.10999999999999999</v>
      </c>
      <c r="G113" s="3">
        <v>43678</v>
      </c>
      <c r="H113" s="18">
        <f t="shared" si="5"/>
        <v>0.11999999999999998</v>
      </c>
      <c r="I113" s="3">
        <f t="shared" si="6"/>
        <v>44044</v>
      </c>
      <c r="J113" s="16"/>
      <c r="K113" s="46"/>
      <c r="L113" s="51">
        <f t="shared" si="7"/>
        <v>0</v>
      </c>
      <c r="M113" s="48"/>
    </row>
    <row r="114" spans="1:14" s="47" customFormat="1">
      <c r="A114" s="40">
        <v>103</v>
      </c>
      <c r="B114" s="16" t="s">
        <v>116</v>
      </c>
      <c r="C114" s="1">
        <v>30433</v>
      </c>
      <c r="D114" s="1" t="s">
        <v>220</v>
      </c>
      <c r="E114" s="3">
        <v>39479</v>
      </c>
      <c r="F114" s="17">
        <v>0.10999999999999999</v>
      </c>
      <c r="G114" s="3">
        <v>43497</v>
      </c>
      <c r="H114" s="18">
        <f t="shared" si="5"/>
        <v>0.11999999999999998</v>
      </c>
      <c r="I114" s="3">
        <f t="shared" si="6"/>
        <v>43862</v>
      </c>
      <c r="J114" s="16"/>
      <c r="K114" s="46"/>
      <c r="L114" s="51">
        <f t="shared" si="7"/>
        <v>0</v>
      </c>
      <c r="M114" s="48"/>
    </row>
    <row r="115" spans="1:14" s="47" customFormat="1" ht="15" customHeight="1">
      <c r="A115" s="40">
        <v>104</v>
      </c>
      <c r="B115" s="16" t="s">
        <v>123</v>
      </c>
      <c r="C115" s="1">
        <v>29485</v>
      </c>
      <c r="D115" s="1" t="s">
        <v>220</v>
      </c>
      <c r="E115" s="3">
        <v>39479</v>
      </c>
      <c r="F115" s="17">
        <v>0.10999999999999999</v>
      </c>
      <c r="G115" s="3">
        <v>43497</v>
      </c>
      <c r="H115" s="18">
        <f t="shared" si="5"/>
        <v>0.11999999999999998</v>
      </c>
      <c r="I115" s="3">
        <f t="shared" si="6"/>
        <v>43862</v>
      </c>
      <c r="J115" s="16"/>
      <c r="K115" s="46"/>
      <c r="L115" s="51">
        <f t="shared" si="7"/>
        <v>0</v>
      </c>
      <c r="M115" s="48"/>
    </row>
    <row r="116" spans="1:14" s="47" customFormat="1">
      <c r="A116" s="40">
        <v>105</v>
      </c>
      <c r="B116" s="16" t="s">
        <v>124</v>
      </c>
      <c r="C116" s="21">
        <v>29267</v>
      </c>
      <c r="D116" s="1" t="s">
        <v>220</v>
      </c>
      <c r="E116" s="3">
        <v>39448</v>
      </c>
      <c r="F116" s="17">
        <v>0.10999999999999999</v>
      </c>
      <c r="G116" s="3">
        <v>43466</v>
      </c>
      <c r="H116" s="18">
        <f t="shared" si="5"/>
        <v>0.11999999999999998</v>
      </c>
      <c r="I116" s="3">
        <f t="shared" si="6"/>
        <v>43831</v>
      </c>
      <c r="J116" s="16"/>
      <c r="K116" s="46"/>
      <c r="L116" s="51">
        <f t="shared" ref="L116:L146" si="8">(YEAR(I116)-YEAR(E116))/100-H116</f>
        <v>0</v>
      </c>
      <c r="M116" s="48"/>
    </row>
    <row r="117" spans="1:14" s="47" customFormat="1">
      <c r="A117" s="40">
        <v>106</v>
      </c>
      <c r="B117" s="16" t="s">
        <v>126</v>
      </c>
      <c r="C117" s="1">
        <v>30561</v>
      </c>
      <c r="D117" s="1" t="s">
        <v>220</v>
      </c>
      <c r="E117" s="3">
        <v>39448</v>
      </c>
      <c r="F117" s="17">
        <v>0.10999999999999999</v>
      </c>
      <c r="G117" s="3">
        <v>43466</v>
      </c>
      <c r="H117" s="18">
        <f t="shared" si="5"/>
        <v>0.11999999999999998</v>
      </c>
      <c r="I117" s="3">
        <f t="shared" si="6"/>
        <v>43831</v>
      </c>
      <c r="J117" s="16"/>
      <c r="K117" s="46"/>
      <c r="L117" s="51">
        <f t="shared" si="8"/>
        <v>0</v>
      </c>
      <c r="M117" s="48"/>
    </row>
    <row r="118" spans="1:14" s="47" customFormat="1" ht="15" customHeight="1">
      <c r="A118" s="40">
        <v>107</v>
      </c>
      <c r="B118" s="16" t="s">
        <v>129</v>
      </c>
      <c r="C118" s="1">
        <v>31023</v>
      </c>
      <c r="D118" s="1" t="s">
        <v>219</v>
      </c>
      <c r="E118" s="3">
        <v>39448</v>
      </c>
      <c r="F118" s="17">
        <v>0.10999999999999999</v>
      </c>
      <c r="G118" s="3">
        <v>43466</v>
      </c>
      <c r="H118" s="18">
        <f t="shared" si="5"/>
        <v>0.11999999999999998</v>
      </c>
      <c r="I118" s="3">
        <f t="shared" si="6"/>
        <v>43831</v>
      </c>
      <c r="J118" s="16"/>
      <c r="K118" s="46"/>
      <c r="L118" s="51">
        <f t="shared" si="8"/>
        <v>0</v>
      </c>
      <c r="M118" s="48"/>
    </row>
    <row r="119" spans="1:14" s="47" customFormat="1">
      <c r="A119" s="40">
        <v>108</v>
      </c>
      <c r="B119" s="16" t="s">
        <v>133</v>
      </c>
      <c r="C119" s="1">
        <v>29963</v>
      </c>
      <c r="D119" s="1" t="s">
        <v>220</v>
      </c>
      <c r="E119" s="3">
        <v>39479</v>
      </c>
      <c r="F119" s="17">
        <v>0.10999999999999999</v>
      </c>
      <c r="G119" s="3">
        <v>43497</v>
      </c>
      <c r="H119" s="18">
        <f t="shared" si="5"/>
        <v>0.11999999999999998</v>
      </c>
      <c r="I119" s="3">
        <f t="shared" si="6"/>
        <v>43862</v>
      </c>
      <c r="J119" s="16"/>
      <c r="K119" s="46"/>
      <c r="L119" s="51">
        <f t="shared" si="8"/>
        <v>0</v>
      </c>
      <c r="M119" s="48"/>
    </row>
    <row r="120" spans="1:14" s="47" customFormat="1" ht="15" customHeight="1">
      <c r="A120" s="40">
        <v>109</v>
      </c>
      <c r="B120" s="16" t="s">
        <v>134</v>
      </c>
      <c r="C120" s="1">
        <v>30468</v>
      </c>
      <c r="D120" s="1" t="s">
        <v>220</v>
      </c>
      <c r="E120" s="3">
        <v>39479</v>
      </c>
      <c r="F120" s="17">
        <v>0.10999999999999999</v>
      </c>
      <c r="G120" s="3">
        <v>43497</v>
      </c>
      <c r="H120" s="18">
        <f t="shared" si="5"/>
        <v>0.11999999999999998</v>
      </c>
      <c r="I120" s="3">
        <f t="shared" si="6"/>
        <v>43862</v>
      </c>
      <c r="J120" s="16"/>
      <c r="K120" s="46"/>
      <c r="L120" s="51">
        <f t="shared" si="8"/>
        <v>0</v>
      </c>
      <c r="M120" s="48"/>
    </row>
    <row r="121" spans="1:14" s="47" customFormat="1" ht="15" customHeight="1">
      <c r="A121" s="40">
        <v>110</v>
      </c>
      <c r="B121" s="19" t="s">
        <v>18</v>
      </c>
      <c r="C121" s="1">
        <v>29137</v>
      </c>
      <c r="D121" s="1" t="s">
        <v>220</v>
      </c>
      <c r="E121" s="41">
        <v>39539</v>
      </c>
      <c r="F121" s="42">
        <v>0.10999999999999999</v>
      </c>
      <c r="G121" s="41">
        <v>43556</v>
      </c>
      <c r="H121" s="18">
        <f t="shared" si="5"/>
        <v>0.11999999999999998</v>
      </c>
      <c r="I121" s="3">
        <f t="shared" si="6"/>
        <v>43922</v>
      </c>
      <c r="J121" s="16"/>
      <c r="K121" s="46"/>
      <c r="L121" s="51">
        <f t="shared" si="8"/>
        <v>0</v>
      </c>
      <c r="M121" s="48"/>
    </row>
    <row r="122" spans="1:14" s="47" customFormat="1">
      <c r="A122" s="40">
        <v>111</v>
      </c>
      <c r="B122" s="16" t="s">
        <v>138</v>
      </c>
      <c r="C122" s="1">
        <v>30852</v>
      </c>
      <c r="D122" s="1" t="s">
        <v>220</v>
      </c>
      <c r="E122" s="43">
        <v>39479</v>
      </c>
      <c r="F122" s="17">
        <v>0.10999999999999997</v>
      </c>
      <c r="G122" s="3">
        <v>43497</v>
      </c>
      <c r="H122" s="18">
        <f t="shared" si="5"/>
        <v>0.11999999999999997</v>
      </c>
      <c r="I122" s="3">
        <f t="shared" si="6"/>
        <v>43862</v>
      </c>
      <c r="J122" s="16"/>
      <c r="K122" s="46"/>
      <c r="L122" s="51">
        <f t="shared" si="8"/>
        <v>0</v>
      </c>
      <c r="M122" s="48"/>
    </row>
    <row r="123" spans="1:14" s="47" customFormat="1" ht="15" customHeight="1">
      <c r="A123" s="40">
        <v>112</v>
      </c>
      <c r="B123" s="16" t="s">
        <v>139</v>
      </c>
      <c r="C123" s="1">
        <v>30800</v>
      </c>
      <c r="D123" s="1" t="s">
        <v>220</v>
      </c>
      <c r="E123" s="43">
        <v>40026</v>
      </c>
      <c r="F123" s="17">
        <v>9.9999999999999992E-2</v>
      </c>
      <c r="G123" s="3">
        <v>43678</v>
      </c>
      <c r="H123" s="18">
        <f t="shared" si="5"/>
        <v>0.10999999999999999</v>
      </c>
      <c r="I123" s="3">
        <f t="shared" si="6"/>
        <v>44044</v>
      </c>
      <c r="J123" s="16"/>
      <c r="K123" s="46"/>
      <c r="L123" s="51">
        <f t="shared" si="8"/>
        <v>0</v>
      </c>
      <c r="M123" s="48"/>
    </row>
    <row r="124" spans="1:14" s="23" customFormat="1">
      <c r="A124" s="40">
        <v>113</v>
      </c>
      <c r="B124" s="16" t="s">
        <v>140</v>
      </c>
      <c r="C124" s="1">
        <v>30669</v>
      </c>
      <c r="D124" s="1" t="s">
        <v>220</v>
      </c>
      <c r="E124" s="43">
        <v>39904</v>
      </c>
      <c r="F124" s="17">
        <v>9.9999999999999992E-2</v>
      </c>
      <c r="G124" s="3">
        <v>43556</v>
      </c>
      <c r="H124" s="18">
        <f t="shared" si="5"/>
        <v>0.10999999999999999</v>
      </c>
      <c r="I124" s="3">
        <f t="shared" si="6"/>
        <v>43922</v>
      </c>
      <c r="J124" s="16"/>
      <c r="K124" s="46"/>
      <c r="L124" s="51">
        <f t="shared" si="8"/>
        <v>0</v>
      </c>
      <c r="M124" s="48"/>
      <c r="N124" s="47"/>
    </row>
    <row r="125" spans="1:14" s="47" customFormat="1" ht="15" customHeight="1">
      <c r="A125" s="40">
        <v>114</v>
      </c>
      <c r="B125" s="16" t="s">
        <v>141</v>
      </c>
      <c r="C125" s="1">
        <v>30087</v>
      </c>
      <c r="D125" s="1" t="s">
        <v>220</v>
      </c>
      <c r="E125" s="43">
        <v>39845</v>
      </c>
      <c r="F125" s="17">
        <v>9.9999999999999992E-2</v>
      </c>
      <c r="G125" s="3">
        <v>43497</v>
      </c>
      <c r="H125" s="18">
        <f t="shared" si="5"/>
        <v>0.10999999999999999</v>
      </c>
      <c r="I125" s="3">
        <f t="shared" si="6"/>
        <v>43862</v>
      </c>
      <c r="J125" s="16"/>
      <c r="K125" s="46"/>
      <c r="L125" s="51">
        <f t="shared" si="8"/>
        <v>0</v>
      </c>
      <c r="M125" s="48"/>
    </row>
    <row r="126" spans="1:14" s="47" customFormat="1">
      <c r="A126" s="40">
        <v>115</v>
      </c>
      <c r="B126" s="16" t="s">
        <v>142</v>
      </c>
      <c r="C126" s="1">
        <v>31347</v>
      </c>
      <c r="D126" s="1" t="s">
        <v>219</v>
      </c>
      <c r="E126" s="43">
        <v>39845</v>
      </c>
      <c r="F126" s="17">
        <v>9.9999999999999992E-2</v>
      </c>
      <c r="G126" s="3">
        <v>43497</v>
      </c>
      <c r="H126" s="18">
        <f t="shared" si="5"/>
        <v>0.10999999999999999</v>
      </c>
      <c r="I126" s="3">
        <f t="shared" si="6"/>
        <v>43862</v>
      </c>
      <c r="J126" s="16"/>
      <c r="K126" s="46"/>
      <c r="L126" s="51">
        <f t="shared" si="8"/>
        <v>0</v>
      </c>
      <c r="M126" s="48"/>
    </row>
    <row r="127" spans="1:14" s="47" customFormat="1">
      <c r="A127" s="40">
        <v>116</v>
      </c>
      <c r="B127" s="16" t="s">
        <v>143</v>
      </c>
      <c r="C127" s="1">
        <v>31148</v>
      </c>
      <c r="D127" s="1" t="s">
        <v>220</v>
      </c>
      <c r="E127" s="43">
        <v>39904</v>
      </c>
      <c r="F127" s="17">
        <v>9.9999999999999992E-2</v>
      </c>
      <c r="G127" s="3">
        <v>43556</v>
      </c>
      <c r="H127" s="18">
        <f t="shared" si="5"/>
        <v>0.10999999999999999</v>
      </c>
      <c r="I127" s="3">
        <f t="shared" si="6"/>
        <v>43922</v>
      </c>
      <c r="J127" s="16"/>
      <c r="K127" s="46"/>
      <c r="L127" s="51">
        <f t="shared" si="8"/>
        <v>0</v>
      </c>
      <c r="M127" s="48"/>
    </row>
    <row r="128" spans="1:14" s="76" customFormat="1" ht="15" customHeight="1">
      <c r="A128" s="40">
        <v>117</v>
      </c>
      <c r="B128" s="62" t="s">
        <v>144</v>
      </c>
      <c r="C128" s="69">
        <v>31404</v>
      </c>
      <c r="D128" s="1" t="s">
        <v>220</v>
      </c>
      <c r="E128" s="70">
        <v>40026</v>
      </c>
      <c r="F128" s="71">
        <v>0.1</v>
      </c>
      <c r="G128" s="72">
        <v>43678</v>
      </c>
      <c r="H128" s="77">
        <v>0.1</v>
      </c>
      <c r="I128" s="72">
        <v>44044</v>
      </c>
      <c r="J128" s="62" t="s">
        <v>206</v>
      </c>
      <c r="K128" s="73"/>
      <c r="L128" s="74">
        <f t="shared" si="8"/>
        <v>9.999999999999995E-3</v>
      </c>
      <c r="M128" s="75"/>
    </row>
    <row r="129" spans="1:13" s="47" customFormat="1" ht="15" customHeight="1">
      <c r="A129" s="40">
        <v>118</v>
      </c>
      <c r="B129" s="16" t="s">
        <v>145</v>
      </c>
      <c r="C129" s="1">
        <v>29277</v>
      </c>
      <c r="D129" s="1" t="s">
        <v>220</v>
      </c>
      <c r="E129" s="43">
        <v>39995</v>
      </c>
      <c r="F129" s="17">
        <v>9.9999999999999992E-2</v>
      </c>
      <c r="G129" s="3">
        <v>43647</v>
      </c>
      <c r="H129" s="18">
        <f t="shared" ref="H129:H189" si="9">F129+1%</f>
        <v>0.10999999999999999</v>
      </c>
      <c r="I129" s="3">
        <f t="shared" ref="I129:I189" si="10">DATE(YEAR(G129)+1,MONTH(G129),1)</f>
        <v>44013</v>
      </c>
      <c r="J129" s="16"/>
      <c r="K129" s="46"/>
      <c r="L129" s="51">
        <f t="shared" si="8"/>
        <v>0</v>
      </c>
      <c r="M129" s="48"/>
    </row>
    <row r="130" spans="1:13" s="47" customFormat="1" ht="15" customHeight="1">
      <c r="A130" s="40">
        <v>119</v>
      </c>
      <c r="B130" s="16" t="s">
        <v>146</v>
      </c>
      <c r="C130" s="1">
        <v>30242</v>
      </c>
      <c r="D130" s="1" t="s">
        <v>220</v>
      </c>
      <c r="E130" s="43">
        <v>39995</v>
      </c>
      <c r="F130" s="17">
        <v>9.9999999999999992E-2</v>
      </c>
      <c r="G130" s="3">
        <v>43647</v>
      </c>
      <c r="H130" s="18">
        <f t="shared" si="9"/>
        <v>0.10999999999999999</v>
      </c>
      <c r="I130" s="3">
        <f t="shared" si="10"/>
        <v>44013</v>
      </c>
      <c r="J130" s="16"/>
      <c r="K130" s="46"/>
      <c r="L130" s="51">
        <f t="shared" si="8"/>
        <v>0</v>
      </c>
      <c r="M130" s="48"/>
    </row>
    <row r="131" spans="1:13" s="47" customFormat="1" ht="15" customHeight="1">
      <c r="A131" s="40">
        <v>120</v>
      </c>
      <c r="B131" s="16" t="s">
        <v>148</v>
      </c>
      <c r="C131" s="1">
        <v>29573</v>
      </c>
      <c r="D131" s="1" t="s">
        <v>220</v>
      </c>
      <c r="E131" s="43">
        <v>40026</v>
      </c>
      <c r="F131" s="17">
        <v>9.9999999999999992E-2</v>
      </c>
      <c r="G131" s="3">
        <v>43678</v>
      </c>
      <c r="H131" s="18">
        <f t="shared" si="9"/>
        <v>0.10999999999999999</v>
      </c>
      <c r="I131" s="3">
        <f t="shared" si="10"/>
        <v>44044</v>
      </c>
      <c r="J131" s="16"/>
      <c r="K131" s="46"/>
      <c r="L131" s="51">
        <f t="shared" si="8"/>
        <v>0</v>
      </c>
      <c r="M131" s="48"/>
    </row>
    <row r="132" spans="1:13" s="47" customFormat="1" ht="15" customHeight="1">
      <c r="A132" s="40">
        <v>121</v>
      </c>
      <c r="B132" s="16" t="s">
        <v>149</v>
      </c>
      <c r="C132" s="1">
        <v>30520</v>
      </c>
      <c r="D132" s="1" t="s">
        <v>220</v>
      </c>
      <c r="E132" s="43">
        <v>39995</v>
      </c>
      <c r="F132" s="17">
        <v>9.9999999999999992E-2</v>
      </c>
      <c r="G132" s="3">
        <v>43647</v>
      </c>
      <c r="H132" s="18">
        <f t="shared" si="9"/>
        <v>0.10999999999999999</v>
      </c>
      <c r="I132" s="3">
        <f t="shared" si="10"/>
        <v>44013</v>
      </c>
      <c r="J132" s="16"/>
      <c r="K132" s="46"/>
      <c r="L132" s="51">
        <f t="shared" si="8"/>
        <v>0</v>
      </c>
      <c r="M132" s="48"/>
    </row>
    <row r="133" spans="1:13" s="47" customFormat="1" ht="15" customHeight="1">
      <c r="A133" s="40">
        <v>122</v>
      </c>
      <c r="B133" s="16" t="s">
        <v>24</v>
      </c>
      <c r="C133" s="1">
        <v>25427</v>
      </c>
      <c r="D133" s="1" t="s">
        <v>219</v>
      </c>
      <c r="E133" s="41">
        <v>39995</v>
      </c>
      <c r="F133" s="42">
        <v>9.9999999999999992E-2</v>
      </c>
      <c r="G133" s="41">
        <v>43647</v>
      </c>
      <c r="H133" s="18">
        <f t="shared" si="9"/>
        <v>0.10999999999999999</v>
      </c>
      <c r="I133" s="3">
        <f t="shared" si="10"/>
        <v>44013</v>
      </c>
      <c r="J133" s="16"/>
      <c r="K133" s="46"/>
      <c r="L133" s="51">
        <f t="shared" si="8"/>
        <v>0</v>
      </c>
      <c r="M133" s="48"/>
    </row>
    <row r="134" spans="1:13" s="47" customFormat="1" ht="15" customHeight="1">
      <c r="A134" s="40">
        <v>123</v>
      </c>
      <c r="B134" s="16" t="s">
        <v>152</v>
      </c>
      <c r="C134" s="1">
        <v>29337</v>
      </c>
      <c r="D134" s="1" t="s">
        <v>220</v>
      </c>
      <c r="E134" s="43">
        <v>40360</v>
      </c>
      <c r="F134" s="17">
        <v>0.09</v>
      </c>
      <c r="G134" s="3">
        <v>43647</v>
      </c>
      <c r="H134" s="18">
        <f t="shared" si="9"/>
        <v>9.9999999999999992E-2</v>
      </c>
      <c r="I134" s="3">
        <f t="shared" si="10"/>
        <v>44013</v>
      </c>
      <c r="J134" s="16"/>
      <c r="K134" s="46"/>
      <c r="L134" s="51">
        <f t="shared" si="8"/>
        <v>0</v>
      </c>
      <c r="M134" s="48"/>
    </row>
    <row r="135" spans="1:13" s="47" customFormat="1" ht="15" customHeight="1">
      <c r="A135" s="40">
        <v>124</v>
      </c>
      <c r="B135" s="16" t="s">
        <v>154</v>
      </c>
      <c r="C135" s="25" t="s">
        <v>155</v>
      </c>
      <c r="D135" s="1" t="s">
        <v>219</v>
      </c>
      <c r="E135" s="43">
        <v>40269</v>
      </c>
      <c r="F135" s="17">
        <v>0.09</v>
      </c>
      <c r="G135" s="3">
        <v>43556</v>
      </c>
      <c r="H135" s="18">
        <f t="shared" si="9"/>
        <v>9.9999999999999992E-2</v>
      </c>
      <c r="I135" s="3">
        <f t="shared" si="10"/>
        <v>43922</v>
      </c>
      <c r="J135" s="16"/>
      <c r="K135" s="46"/>
      <c r="L135" s="51">
        <f t="shared" si="8"/>
        <v>0</v>
      </c>
      <c r="M135" s="48"/>
    </row>
    <row r="136" spans="1:13" s="47" customFormat="1" ht="15" customHeight="1">
      <c r="A136" s="40">
        <v>125</v>
      </c>
      <c r="B136" s="16" t="s">
        <v>156</v>
      </c>
      <c r="C136" s="8">
        <v>31365</v>
      </c>
      <c r="D136" s="1" t="s">
        <v>220</v>
      </c>
      <c r="E136" s="50">
        <v>40360</v>
      </c>
      <c r="F136" s="17">
        <v>0.09</v>
      </c>
      <c r="G136" s="3">
        <v>43647</v>
      </c>
      <c r="H136" s="18">
        <f t="shared" si="9"/>
        <v>9.9999999999999992E-2</v>
      </c>
      <c r="I136" s="3">
        <f t="shared" si="10"/>
        <v>44013</v>
      </c>
      <c r="J136" s="16"/>
      <c r="K136" s="46"/>
      <c r="L136" s="51">
        <f t="shared" si="8"/>
        <v>0</v>
      </c>
      <c r="M136" s="48"/>
    </row>
    <row r="137" spans="1:13" s="47" customFormat="1" ht="15" customHeight="1">
      <c r="A137" s="40">
        <v>126</v>
      </c>
      <c r="B137" s="26" t="s">
        <v>157</v>
      </c>
      <c r="C137" s="8">
        <v>32069</v>
      </c>
      <c r="D137" s="1" t="s">
        <v>219</v>
      </c>
      <c r="E137" s="43">
        <v>40269</v>
      </c>
      <c r="F137" s="17">
        <v>0.09</v>
      </c>
      <c r="G137" s="3">
        <v>43556</v>
      </c>
      <c r="H137" s="18">
        <f t="shared" si="9"/>
        <v>9.9999999999999992E-2</v>
      </c>
      <c r="I137" s="3">
        <f t="shared" si="10"/>
        <v>43922</v>
      </c>
      <c r="J137" s="16"/>
      <c r="K137" s="46"/>
      <c r="L137" s="51">
        <f t="shared" si="8"/>
        <v>0</v>
      </c>
      <c r="M137" s="48"/>
    </row>
    <row r="138" spans="1:13" s="47" customFormat="1" ht="15" customHeight="1">
      <c r="A138" s="40">
        <v>127</v>
      </c>
      <c r="B138" s="16" t="s">
        <v>158</v>
      </c>
      <c r="C138" s="8">
        <v>29468</v>
      </c>
      <c r="D138" s="1" t="s">
        <v>220</v>
      </c>
      <c r="E138" s="50">
        <v>40179</v>
      </c>
      <c r="F138" s="17">
        <v>0.09</v>
      </c>
      <c r="G138" s="3">
        <v>43466</v>
      </c>
      <c r="H138" s="18">
        <f t="shared" si="9"/>
        <v>9.9999999999999992E-2</v>
      </c>
      <c r="I138" s="3">
        <f t="shared" si="10"/>
        <v>43831</v>
      </c>
      <c r="J138" s="16"/>
      <c r="K138" s="46"/>
      <c r="L138" s="51">
        <f t="shared" si="8"/>
        <v>0</v>
      </c>
      <c r="M138" s="48"/>
    </row>
    <row r="139" spans="1:13" s="47" customFormat="1" ht="15" customHeight="1">
      <c r="A139" s="40">
        <v>128</v>
      </c>
      <c r="B139" s="19" t="s">
        <v>8</v>
      </c>
      <c r="C139" s="5">
        <v>28025</v>
      </c>
      <c r="D139" s="1" t="s">
        <v>220</v>
      </c>
      <c r="E139" s="41">
        <v>40360</v>
      </c>
      <c r="F139" s="42">
        <v>0.09</v>
      </c>
      <c r="G139" s="41">
        <v>43647</v>
      </c>
      <c r="H139" s="18">
        <f t="shared" si="9"/>
        <v>9.9999999999999992E-2</v>
      </c>
      <c r="I139" s="3">
        <f t="shared" si="10"/>
        <v>44013</v>
      </c>
      <c r="J139" s="16"/>
      <c r="K139" s="46"/>
      <c r="L139" s="51">
        <f t="shared" si="8"/>
        <v>0</v>
      </c>
      <c r="M139" s="48"/>
    </row>
    <row r="140" spans="1:13" s="47" customFormat="1" ht="15" customHeight="1">
      <c r="A140" s="40">
        <v>129</v>
      </c>
      <c r="B140" s="16" t="s">
        <v>17</v>
      </c>
      <c r="C140" s="1">
        <v>28408</v>
      </c>
      <c r="D140" s="1" t="s">
        <v>219</v>
      </c>
      <c r="E140" s="41">
        <v>40513</v>
      </c>
      <c r="F140" s="42">
        <v>0.09</v>
      </c>
      <c r="G140" s="41">
        <v>43800</v>
      </c>
      <c r="H140" s="18">
        <f t="shared" si="9"/>
        <v>9.9999999999999992E-2</v>
      </c>
      <c r="I140" s="3">
        <f t="shared" si="10"/>
        <v>44166</v>
      </c>
      <c r="J140" s="16"/>
      <c r="K140" s="46"/>
      <c r="L140" s="51">
        <f t="shared" si="8"/>
        <v>0</v>
      </c>
      <c r="M140" s="48"/>
    </row>
    <row r="141" spans="1:13" s="47" customFormat="1" ht="15" customHeight="1">
      <c r="A141" s="40">
        <v>130</v>
      </c>
      <c r="B141" s="16" t="s">
        <v>22</v>
      </c>
      <c r="C141" s="1">
        <v>29041</v>
      </c>
      <c r="D141" s="1" t="s">
        <v>220</v>
      </c>
      <c r="E141" s="41">
        <v>40391</v>
      </c>
      <c r="F141" s="42">
        <v>0.09</v>
      </c>
      <c r="G141" s="41">
        <v>43678</v>
      </c>
      <c r="H141" s="18">
        <f t="shared" si="9"/>
        <v>9.9999999999999992E-2</v>
      </c>
      <c r="I141" s="3">
        <f t="shared" si="10"/>
        <v>44044</v>
      </c>
      <c r="J141" s="16"/>
      <c r="K141" s="46"/>
      <c r="L141" s="51">
        <f t="shared" si="8"/>
        <v>0</v>
      </c>
      <c r="M141" s="48"/>
    </row>
    <row r="142" spans="1:13" s="47" customFormat="1" ht="15" customHeight="1">
      <c r="A142" s="40">
        <v>131</v>
      </c>
      <c r="B142" s="16" t="s">
        <v>27</v>
      </c>
      <c r="C142" s="1">
        <v>28780</v>
      </c>
      <c r="D142" s="1" t="s">
        <v>219</v>
      </c>
      <c r="E142" s="41">
        <v>40238</v>
      </c>
      <c r="F142" s="42">
        <v>0.09</v>
      </c>
      <c r="G142" s="41">
        <v>43525</v>
      </c>
      <c r="H142" s="18">
        <f t="shared" si="9"/>
        <v>9.9999999999999992E-2</v>
      </c>
      <c r="I142" s="3">
        <f t="shared" si="10"/>
        <v>43891</v>
      </c>
      <c r="J142" s="16"/>
      <c r="K142" s="46"/>
      <c r="L142" s="51">
        <f t="shared" si="8"/>
        <v>0</v>
      </c>
      <c r="M142" s="48"/>
    </row>
    <row r="143" spans="1:13" s="47" customFormat="1" ht="15" customHeight="1">
      <c r="A143" s="40">
        <v>132</v>
      </c>
      <c r="B143" s="19" t="s">
        <v>21</v>
      </c>
      <c r="C143" s="4">
        <v>27226</v>
      </c>
      <c r="D143" s="1" t="s">
        <v>219</v>
      </c>
      <c r="E143" s="41">
        <v>40299</v>
      </c>
      <c r="F143" s="42">
        <v>0.09</v>
      </c>
      <c r="G143" s="41">
        <v>43586</v>
      </c>
      <c r="H143" s="18">
        <f t="shared" si="9"/>
        <v>9.9999999999999992E-2</v>
      </c>
      <c r="I143" s="3">
        <f t="shared" si="10"/>
        <v>43952</v>
      </c>
      <c r="J143" s="16"/>
      <c r="K143" s="46"/>
      <c r="L143" s="51">
        <f t="shared" si="8"/>
        <v>0</v>
      </c>
      <c r="M143" s="48"/>
    </row>
    <row r="144" spans="1:13" s="47" customFormat="1" ht="15" customHeight="1">
      <c r="A144" s="40">
        <v>133</v>
      </c>
      <c r="B144" s="16" t="s">
        <v>159</v>
      </c>
      <c r="C144" s="8">
        <v>30032</v>
      </c>
      <c r="D144" s="1" t="s">
        <v>220</v>
      </c>
      <c r="E144" s="50">
        <v>40544</v>
      </c>
      <c r="F144" s="17">
        <v>0.08</v>
      </c>
      <c r="G144" s="3">
        <v>43466</v>
      </c>
      <c r="H144" s="18">
        <f t="shared" si="9"/>
        <v>0.09</v>
      </c>
      <c r="I144" s="3">
        <f t="shared" si="10"/>
        <v>43831</v>
      </c>
      <c r="J144" s="16"/>
      <c r="K144" s="46"/>
      <c r="L144" s="51">
        <f t="shared" si="8"/>
        <v>0</v>
      </c>
      <c r="M144" s="48"/>
    </row>
    <row r="145" spans="1:14" s="47" customFormat="1" ht="15" customHeight="1">
      <c r="A145" s="40">
        <v>134</v>
      </c>
      <c r="B145" s="16" t="s">
        <v>160</v>
      </c>
      <c r="C145" s="8">
        <v>31184</v>
      </c>
      <c r="D145" s="1" t="s">
        <v>220</v>
      </c>
      <c r="E145" s="50">
        <v>40544</v>
      </c>
      <c r="F145" s="17">
        <v>0.08</v>
      </c>
      <c r="G145" s="3">
        <v>43466</v>
      </c>
      <c r="H145" s="18">
        <f t="shared" si="9"/>
        <v>0.09</v>
      </c>
      <c r="I145" s="3">
        <f t="shared" si="10"/>
        <v>43831</v>
      </c>
      <c r="J145" s="16"/>
      <c r="K145" s="46"/>
      <c r="L145" s="51">
        <f t="shared" si="8"/>
        <v>0</v>
      </c>
      <c r="M145" s="48"/>
    </row>
    <row r="146" spans="1:14" s="47" customFormat="1" ht="15" customHeight="1">
      <c r="A146" s="40">
        <v>135</v>
      </c>
      <c r="B146" s="16" t="s">
        <v>161</v>
      </c>
      <c r="C146" s="8">
        <v>29481</v>
      </c>
      <c r="D146" s="1" t="s">
        <v>220</v>
      </c>
      <c r="E146" s="50">
        <v>40544</v>
      </c>
      <c r="F146" s="17">
        <v>0.08</v>
      </c>
      <c r="G146" s="3">
        <v>43466</v>
      </c>
      <c r="H146" s="18">
        <f t="shared" si="9"/>
        <v>0.09</v>
      </c>
      <c r="I146" s="3">
        <f t="shared" si="10"/>
        <v>43831</v>
      </c>
      <c r="J146" s="16"/>
      <c r="K146" s="46"/>
      <c r="L146" s="51">
        <f t="shared" si="8"/>
        <v>0</v>
      </c>
      <c r="M146" s="48"/>
    </row>
    <row r="147" spans="1:14" s="47" customFormat="1" ht="15" customHeight="1">
      <c r="A147" s="40">
        <v>136</v>
      </c>
      <c r="B147" s="16" t="s">
        <v>162</v>
      </c>
      <c r="C147" s="8">
        <v>28054</v>
      </c>
      <c r="D147" s="1" t="s">
        <v>220</v>
      </c>
      <c r="E147" s="50">
        <v>40878</v>
      </c>
      <c r="F147" s="17">
        <v>0.08</v>
      </c>
      <c r="G147" s="3">
        <v>43800</v>
      </c>
      <c r="H147" s="18">
        <f t="shared" si="9"/>
        <v>0.09</v>
      </c>
      <c r="I147" s="3">
        <f t="shared" si="10"/>
        <v>44166</v>
      </c>
      <c r="J147" s="16"/>
      <c r="K147" s="46"/>
      <c r="L147" s="51">
        <f t="shared" ref="L147:L171" si="11">(YEAR(I147)-YEAR(E147))/100-H147</f>
        <v>0</v>
      </c>
      <c r="M147" s="48"/>
      <c r="N147" s="23"/>
    </row>
    <row r="148" spans="1:14" s="47" customFormat="1" ht="15" customHeight="1">
      <c r="A148" s="40">
        <v>137</v>
      </c>
      <c r="B148" s="16" t="s">
        <v>163</v>
      </c>
      <c r="C148" s="8">
        <v>31674</v>
      </c>
      <c r="D148" s="1" t="s">
        <v>220</v>
      </c>
      <c r="E148" s="50">
        <v>40544</v>
      </c>
      <c r="F148" s="17">
        <v>0.08</v>
      </c>
      <c r="G148" s="3">
        <v>43466</v>
      </c>
      <c r="H148" s="18">
        <f t="shared" si="9"/>
        <v>0.09</v>
      </c>
      <c r="I148" s="3">
        <f t="shared" si="10"/>
        <v>43831</v>
      </c>
      <c r="J148" s="16"/>
      <c r="K148" s="46"/>
      <c r="L148" s="51">
        <f t="shared" si="11"/>
        <v>0</v>
      </c>
      <c r="M148" s="48"/>
    </row>
    <row r="149" spans="1:14" s="47" customFormat="1" ht="15" customHeight="1">
      <c r="A149" s="40">
        <v>138</v>
      </c>
      <c r="B149" s="16" t="s">
        <v>164</v>
      </c>
      <c r="C149" s="8">
        <v>30347</v>
      </c>
      <c r="D149" s="1" t="s">
        <v>220</v>
      </c>
      <c r="E149" s="50">
        <v>40544</v>
      </c>
      <c r="F149" s="17">
        <v>0.08</v>
      </c>
      <c r="G149" s="3">
        <v>43466</v>
      </c>
      <c r="H149" s="18">
        <f t="shared" si="9"/>
        <v>0.09</v>
      </c>
      <c r="I149" s="3">
        <f t="shared" si="10"/>
        <v>43831</v>
      </c>
      <c r="J149" s="16"/>
      <c r="K149" s="46"/>
      <c r="L149" s="51">
        <f t="shared" si="11"/>
        <v>0</v>
      </c>
      <c r="M149" s="48"/>
    </row>
    <row r="150" spans="1:14" s="47" customFormat="1" ht="15" customHeight="1">
      <c r="A150" s="40">
        <v>139</v>
      </c>
      <c r="B150" s="16" t="s">
        <v>172</v>
      </c>
      <c r="C150" s="8">
        <v>30125</v>
      </c>
      <c r="D150" s="1" t="s">
        <v>220</v>
      </c>
      <c r="E150" s="50">
        <v>40544</v>
      </c>
      <c r="F150" s="17">
        <v>7.9999999999999988E-2</v>
      </c>
      <c r="G150" s="3">
        <v>43466</v>
      </c>
      <c r="H150" s="18">
        <f t="shared" si="9"/>
        <v>8.9999999999999983E-2</v>
      </c>
      <c r="I150" s="3">
        <f t="shared" si="10"/>
        <v>43831</v>
      </c>
      <c r="J150" s="16"/>
      <c r="K150" s="46"/>
      <c r="L150" s="51">
        <f t="shared" si="11"/>
        <v>0</v>
      </c>
      <c r="M150" s="48"/>
    </row>
    <row r="151" spans="1:14" s="47" customFormat="1" ht="15" customHeight="1">
      <c r="A151" s="40">
        <v>140</v>
      </c>
      <c r="B151" s="16" t="s">
        <v>13</v>
      </c>
      <c r="C151" s="1">
        <v>25980</v>
      </c>
      <c r="D151" s="1" t="s">
        <v>220</v>
      </c>
      <c r="E151" s="41">
        <v>40664</v>
      </c>
      <c r="F151" s="42">
        <v>7.9999999999999988E-2</v>
      </c>
      <c r="G151" s="41">
        <v>43586</v>
      </c>
      <c r="H151" s="18">
        <f t="shared" si="9"/>
        <v>8.9999999999999983E-2</v>
      </c>
      <c r="I151" s="3">
        <f t="shared" si="10"/>
        <v>43952</v>
      </c>
      <c r="J151" s="16"/>
      <c r="K151" s="46"/>
      <c r="L151" s="51">
        <f t="shared" si="11"/>
        <v>0</v>
      </c>
      <c r="M151" s="48"/>
    </row>
    <row r="152" spans="1:14" s="47" customFormat="1" ht="15" customHeight="1">
      <c r="A152" s="40">
        <v>141</v>
      </c>
      <c r="B152" s="16" t="s">
        <v>16</v>
      </c>
      <c r="C152" s="1">
        <v>30331</v>
      </c>
      <c r="D152" s="1" t="s">
        <v>220</v>
      </c>
      <c r="E152" s="41">
        <v>40878</v>
      </c>
      <c r="F152" s="42">
        <v>7.9999999999999988E-2</v>
      </c>
      <c r="G152" s="41">
        <v>43800</v>
      </c>
      <c r="H152" s="18">
        <f t="shared" si="9"/>
        <v>8.9999999999999983E-2</v>
      </c>
      <c r="I152" s="3">
        <f t="shared" si="10"/>
        <v>44166</v>
      </c>
      <c r="J152" s="16"/>
      <c r="K152" s="46"/>
      <c r="L152" s="51">
        <f t="shared" si="11"/>
        <v>0</v>
      </c>
      <c r="M152" s="48"/>
    </row>
    <row r="153" spans="1:14" s="47" customFormat="1" ht="15" customHeight="1">
      <c r="A153" s="40">
        <v>142</v>
      </c>
      <c r="B153" s="16" t="s">
        <v>23</v>
      </c>
      <c r="C153" s="1">
        <v>29879</v>
      </c>
      <c r="D153" s="1" t="s">
        <v>220</v>
      </c>
      <c r="E153" s="41">
        <v>40878</v>
      </c>
      <c r="F153" s="42">
        <v>7.9999999999999988E-2</v>
      </c>
      <c r="G153" s="41">
        <v>43800</v>
      </c>
      <c r="H153" s="18">
        <f t="shared" si="9"/>
        <v>8.9999999999999983E-2</v>
      </c>
      <c r="I153" s="3">
        <f t="shared" si="10"/>
        <v>44166</v>
      </c>
      <c r="J153" s="16"/>
      <c r="K153" s="46"/>
      <c r="L153" s="51">
        <f t="shared" si="11"/>
        <v>0</v>
      </c>
      <c r="M153" s="48"/>
    </row>
    <row r="154" spans="1:14" s="47" customFormat="1" ht="15" customHeight="1">
      <c r="A154" s="40">
        <v>143</v>
      </c>
      <c r="B154" s="16" t="s">
        <v>28</v>
      </c>
      <c r="C154" s="1">
        <v>29911</v>
      </c>
      <c r="D154" s="1" t="s">
        <v>219</v>
      </c>
      <c r="E154" s="41">
        <v>40787</v>
      </c>
      <c r="F154" s="42">
        <v>7.9999999999999988E-2</v>
      </c>
      <c r="G154" s="41">
        <v>43709</v>
      </c>
      <c r="H154" s="18">
        <f t="shared" si="9"/>
        <v>8.9999999999999983E-2</v>
      </c>
      <c r="I154" s="3">
        <f t="shared" si="10"/>
        <v>44075</v>
      </c>
      <c r="J154" s="16"/>
      <c r="K154" s="46"/>
      <c r="L154" s="51">
        <f t="shared" si="11"/>
        <v>0</v>
      </c>
      <c r="M154" s="48"/>
    </row>
    <row r="155" spans="1:14" s="47" customFormat="1" ht="15" customHeight="1">
      <c r="A155" s="40">
        <v>144</v>
      </c>
      <c r="B155" s="16" t="s">
        <v>31</v>
      </c>
      <c r="C155" s="1">
        <v>30030</v>
      </c>
      <c r="D155" s="1" t="s">
        <v>220</v>
      </c>
      <c r="E155" s="41">
        <v>40603</v>
      </c>
      <c r="F155" s="42">
        <v>7.9999999999999988E-2</v>
      </c>
      <c r="G155" s="41">
        <v>43525</v>
      </c>
      <c r="H155" s="18">
        <f t="shared" si="9"/>
        <v>8.9999999999999983E-2</v>
      </c>
      <c r="I155" s="3">
        <f t="shared" si="10"/>
        <v>43891</v>
      </c>
      <c r="J155" s="16"/>
      <c r="K155" s="46"/>
      <c r="L155" s="51">
        <f t="shared" si="11"/>
        <v>0</v>
      </c>
      <c r="M155" s="48"/>
    </row>
    <row r="156" spans="1:14" s="47" customFormat="1" ht="15" customHeight="1">
      <c r="A156" s="40">
        <v>145</v>
      </c>
      <c r="B156" s="16" t="s">
        <v>165</v>
      </c>
      <c r="C156" s="8">
        <v>31636</v>
      </c>
      <c r="D156" s="1" t="s">
        <v>220</v>
      </c>
      <c r="E156" s="50">
        <v>41214</v>
      </c>
      <c r="F156" s="17">
        <v>7.0000000000000007E-2</v>
      </c>
      <c r="G156" s="3">
        <v>43770</v>
      </c>
      <c r="H156" s="18">
        <f t="shared" si="9"/>
        <v>0.08</v>
      </c>
      <c r="I156" s="3">
        <f t="shared" si="10"/>
        <v>44136</v>
      </c>
      <c r="J156" s="16"/>
      <c r="K156" s="46"/>
      <c r="L156" s="51">
        <f t="shared" si="11"/>
        <v>0</v>
      </c>
      <c r="M156" s="48"/>
    </row>
    <row r="157" spans="1:14" s="47" customFormat="1" ht="15" customHeight="1">
      <c r="A157" s="40">
        <v>146</v>
      </c>
      <c r="B157" s="16" t="s">
        <v>166</v>
      </c>
      <c r="C157" s="8">
        <v>31754</v>
      </c>
      <c r="D157" s="1" t="s">
        <v>220</v>
      </c>
      <c r="E157" s="50">
        <v>41091</v>
      </c>
      <c r="F157" s="17">
        <v>7.0000000000000007E-2</v>
      </c>
      <c r="G157" s="3">
        <v>43647</v>
      </c>
      <c r="H157" s="18">
        <f t="shared" si="9"/>
        <v>0.08</v>
      </c>
      <c r="I157" s="3">
        <f t="shared" si="10"/>
        <v>44013</v>
      </c>
      <c r="J157" s="16"/>
      <c r="K157" s="46"/>
      <c r="L157" s="51">
        <f t="shared" si="11"/>
        <v>0</v>
      </c>
      <c r="M157" s="48"/>
    </row>
    <row r="158" spans="1:14" s="47" customFormat="1" ht="15" customHeight="1">
      <c r="A158" s="40">
        <v>147</v>
      </c>
      <c r="B158" s="16" t="s">
        <v>167</v>
      </c>
      <c r="C158" s="8">
        <v>29439</v>
      </c>
      <c r="D158" s="1" t="s">
        <v>220</v>
      </c>
      <c r="E158" s="50">
        <v>40909</v>
      </c>
      <c r="F158" s="17">
        <v>7.0000000000000007E-2</v>
      </c>
      <c r="G158" s="3">
        <v>43466</v>
      </c>
      <c r="H158" s="18">
        <f t="shared" si="9"/>
        <v>0.08</v>
      </c>
      <c r="I158" s="3">
        <f t="shared" si="10"/>
        <v>43831</v>
      </c>
      <c r="J158" s="16"/>
      <c r="K158" s="46"/>
      <c r="L158" s="51">
        <f t="shared" si="11"/>
        <v>0</v>
      </c>
      <c r="M158" s="48"/>
    </row>
    <row r="159" spans="1:14" s="47" customFormat="1" ht="15" customHeight="1">
      <c r="A159" s="40">
        <v>148</v>
      </c>
      <c r="B159" s="16" t="s">
        <v>168</v>
      </c>
      <c r="C159" s="39">
        <v>31195</v>
      </c>
      <c r="D159" s="1" t="s">
        <v>220</v>
      </c>
      <c r="E159" s="50">
        <v>41214</v>
      </c>
      <c r="F159" s="17">
        <v>7.0000000000000007E-2</v>
      </c>
      <c r="G159" s="3">
        <v>43770</v>
      </c>
      <c r="H159" s="18">
        <f t="shared" si="9"/>
        <v>0.08</v>
      </c>
      <c r="I159" s="3">
        <f t="shared" si="10"/>
        <v>44136</v>
      </c>
      <c r="J159" s="16"/>
      <c r="K159" s="46"/>
      <c r="L159" s="51">
        <f t="shared" si="11"/>
        <v>0</v>
      </c>
      <c r="M159" s="48"/>
    </row>
    <row r="160" spans="1:14" s="47" customFormat="1" ht="15" customHeight="1">
      <c r="A160" s="40">
        <v>149</v>
      </c>
      <c r="B160" s="16" t="s">
        <v>169</v>
      </c>
      <c r="C160" s="8">
        <v>29876</v>
      </c>
      <c r="D160" s="1" t="s">
        <v>220</v>
      </c>
      <c r="E160" s="50">
        <v>40909</v>
      </c>
      <c r="F160" s="17">
        <v>7.0000000000000007E-2</v>
      </c>
      <c r="G160" s="3">
        <v>43466</v>
      </c>
      <c r="H160" s="18">
        <f t="shared" si="9"/>
        <v>0.08</v>
      </c>
      <c r="I160" s="3">
        <f t="shared" si="10"/>
        <v>43831</v>
      </c>
      <c r="J160" s="16"/>
      <c r="K160" s="46"/>
      <c r="L160" s="51">
        <f t="shared" si="11"/>
        <v>0</v>
      </c>
      <c r="M160" s="48"/>
    </row>
    <row r="161" spans="1:13" s="47" customFormat="1" ht="15" customHeight="1">
      <c r="A161" s="40">
        <v>150</v>
      </c>
      <c r="B161" s="16" t="s">
        <v>170</v>
      </c>
      <c r="C161" s="8">
        <v>28185</v>
      </c>
      <c r="D161" s="1" t="s">
        <v>219</v>
      </c>
      <c r="E161" s="50">
        <v>40909</v>
      </c>
      <c r="F161" s="17">
        <v>7.0000000000000007E-2</v>
      </c>
      <c r="G161" s="3">
        <v>43466</v>
      </c>
      <c r="H161" s="18">
        <f t="shared" si="9"/>
        <v>0.08</v>
      </c>
      <c r="I161" s="3">
        <f t="shared" si="10"/>
        <v>43831</v>
      </c>
      <c r="J161" s="16"/>
      <c r="K161" s="46"/>
      <c r="L161" s="51">
        <f t="shared" si="11"/>
        <v>0</v>
      </c>
      <c r="M161" s="48"/>
    </row>
    <row r="162" spans="1:13" s="47" customFormat="1" ht="15" customHeight="1">
      <c r="A162" s="40">
        <v>151</v>
      </c>
      <c r="B162" s="26" t="s">
        <v>171</v>
      </c>
      <c r="C162" s="8">
        <v>31506</v>
      </c>
      <c r="D162" s="1" t="s">
        <v>220</v>
      </c>
      <c r="E162" s="50">
        <v>40909</v>
      </c>
      <c r="F162" s="17">
        <v>7.0000000000000007E-2</v>
      </c>
      <c r="G162" s="3">
        <v>43466</v>
      </c>
      <c r="H162" s="18">
        <f t="shared" si="9"/>
        <v>0.08</v>
      </c>
      <c r="I162" s="3">
        <f t="shared" si="10"/>
        <v>43831</v>
      </c>
      <c r="J162" s="16"/>
      <c r="K162" s="46"/>
      <c r="L162" s="51">
        <f t="shared" si="11"/>
        <v>0</v>
      </c>
      <c r="M162" s="48"/>
    </row>
    <row r="163" spans="1:13" s="47" customFormat="1" ht="15" customHeight="1">
      <c r="A163" s="40">
        <v>152</v>
      </c>
      <c r="B163" s="26" t="s">
        <v>174</v>
      </c>
      <c r="C163" s="8">
        <v>30308</v>
      </c>
      <c r="D163" s="1" t="s">
        <v>219</v>
      </c>
      <c r="E163" s="50">
        <v>40909</v>
      </c>
      <c r="F163" s="17">
        <v>7.0000000000000007E-2</v>
      </c>
      <c r="G163" s="3">
        <v>43466</v>
      </c>
      <c r="H163" s="18">
        <f t="shared" si="9"/>
        <v>0.08</v>
      </c>
      <c r="I163" s="3">
        <f t="shared" si="10"/>
        <v>43831</v>
      </c>
      <c r="J163" s="16"/>
      <c r="K163" s="46"/>
      <c r="L163" s="51">
        <f t="shared" si="11"/>
        <v>0</v>
      </c>
      <c r="M163" s="48"/>
    </row>
    <row r="164" spans="1:13" s="47" customFormat="1" ht="15" customHeight="1">
      <c r="A164" s="40">
        <v>153</v>
      </c>
      <c r="B164" s="26" t="s">
        <v>34</v>
      </c>
      <c r="C164" s="8">
        <v>30252</v>
      </c>
      <c r="D164" s="1" t="s">
        <v>220</v>
      </c>
      <c r="E164" s="50">
        <v>40940</v>
      </c>
      <c r="F164" s="17">
        <v>7.0000000000000007E-2</v>
      </c>
      <c r="G164" s="3">
        <v>43497</v>
      </c>
      <c r="H164" s="18">
        <f t="shared" si="9"/>
        <v>0.08</v>
      </c>
      <c r="I164" s="3">
        <f t="shared" si="10"/>
        <v>43862</v>
      </c>
      <c r="J164" s="16"/>
      <c r="K164" s="46"/>
      <c r="L164" s="51">
        <f t="shared" si="11"/>
        <v>0</v>
      </c>
      <c r="M164" s="48"/>
    </row>
    <row r="165" spans="1:13" s="47" customFormat="1" ht="15" customHeight="1">
      <c r="A165" s="40">
        <v>154</v>
      </c>
      <c r="B165" s="16" t="s">
        <v>15</v>
      </c>
      <c r="C165" s="1">
        <v>29341</v>
      </c>
      <c r="D165" s="1" t="s">
        <v>220</v>
      </c>
      <c r="E165" s="41">
        <v>41122</v>
      </c>
      <c r="F165" s="42">
        <v>7.0000000000000007E-2</v>
      </c>
      <c r="G165" s="41">
        <v>43678</v>
      </c>
      <c r="H165" s="18">
        <f t="shared" si="9"/>
        <v>0.08</v>
      </c>
      <c r="I165" s="3">
        <f t="shared" si="10"/>
        <v>44044</v>
      </c>
      <c r="J165" s="16"/>
      <c r="K165" s="46"/>
      <c r="L165" s="51">
        <f t="shared" si="11"/>
        <v>0</v>
      </c>
      <c r="M165" s="48"/>
    </row>
    <row r="166" spans="1:13" s="47" customFormat="1">
      <c r="A166" s="40">
        <v>155</v>
      </c>
      <c r="B166" s="16" t="s">
        <v>26</v>
      </c>
      <c r="C166" s="1">
        <v>29946</v>
      </c>
      <c r="D166" s="1" t="s">
        <v>220</v>
      </c>
      <c r="E166" s="41">
        <v>41214</v>
      </c>
      <c r="F166" s="42">
        <v>7.0000000000000007E-2</v>
      </c>
      <c r="G166" s="41">
        <v>43770</v>
      </c>
      <c r="H166" s="18">
        <f t="shared" si="9"/>
        <v>0.08</v>
      </c>
      <c r="I166" s="3">
        <f t="shared" si="10"/>
        <v>44136</v>
      </c>
      <c r="J166" s="16"/>
      <c r="K166" s="46"/>
      <c r="L166" s="51">
        <f t="shared" si="11"/>
        <v>0</v>
      </c>
      <c r="M166" s="48"/>
    </row>
    <row r="167" spans="1:13" s="47" customFormat="1">
      <c r="A167" s="40">
        <v>156</v>
      </c>
      <c r="B167" s="16" t="s">
        <v>29</v>
      </c>
      <c r="C167" s="1">
        <v>29971</v>
      </c>
      <c r="D167" s="1" t="s">
        <v>220</v>
      </c>
      <c r="E167" s="41">
        <v>41183</v>
      </c>
      <c r="F167" s="42">
        <v>7.0000000000000007E-2</v>
      </c>
      <c r="G167" s="41">
        <v>43739</v>
      </c>
      <c r="H167" s="18">
        <f t="shared" si="9"/>
        <v>0.08</v>
      </c>
      <c r="I167" s="3">
        <f t="shared" si="10"/>
        <v>44105</v>
      </c>
      <c r="J167" s="16"/>
      <c r="K167" s="46"/>
      <c r="L167" s="51">
        <f t="shared" si="11"/>
        <v>0</v>
      </c>
      <c r="M167" s="48"/>
    </row>
    <row r="168" spans="1:13" s="57" customFormat="1" ht="15.75">
      <c r="A168" s="40">
        <v>157</v>
      </c>
      <c r="B168" s="16" t="s">
        <v>176</v>
      </c>
      <c r="C168" s="56">
        <v>30411</v>
      </c>
      <c r="D168" s="1" t="s">
        <v>220</v>
      </c>
      <c r="E168" s="41">
        <v>41244</v>
      </c>
      <c r="F168" s="42">
        <v>6.9999999999999993E-2</v>
      </c>
      <c r="G168" s="41">
        <v>43800</v>
      </c>
      <c r="H168" s="18">
        <f t="shared" si="9"/>
        <v>7.9999999999999988E-2</v>
      </c>
      <c r="I168" s="3">
        <f t="shared" si="10"/>
        <v>44166</v>
      </c>
      <c r="J168" s="16"/>
      <c r="K168" s="46"/>
    </row>
    <row r="169" spans="1:13" ht="15" customHeight="1">
      <c r="A169" s="40">
        <v>158</v>
      </c>
      <c r="B169" s="16" t="s">
        <v>30</v>
      </c>
      <c r="C169" s="1">
        <v>29577</v>
      </c>
      <c r="D169" s="1" t="s">
        <v>218</v>
      </c>
      <c r="E169" s="41">
        <v>41395</v>
      </c>
      <c r="F169" s="54">
        <v>6.0000000000000005E-2</v>
      </c>
      <c r="G169" s="41">
        <v>43586</v>
      </c>
      <c r="H169" s="18">
        <f t="shared" si="9"/>
        <v>7.0000000000000007E-2</v>
      </c>
      <c r="I169" s="3">
        <f t="shared" si="10"/>
        <v>43952</v>
      </c>
      <c r="J169" s="16"/>
      <c r="K169" s="46"/>
      <c r="L169" s="51">
        <f t="shared" si="11"/>
        <v>0</v>
      </c>
      <c r="M169" s="45"/>
    </row>
    <row r="170" spans="1:13" ht="15.75">
      <c r="A170" s="40">
        <v>159</v>
      </c>
      <c r="B170" s="16" t="s">
        <v>32</v>
      </c>
      <c r="C170" s="8">
        <v>31615</v>
      </c>
      <c r="D170" s="1" t="s">
        <v>220</v>
      </c>
      <c r="E170" s="41">
        <v>41306</v>
      </c>
      <c r="F170" s="54">
        <v>6.0000000000000005E-2</v>
      </c>
      <c r="G170" s="41">
        <v>43497</v>
      </c>
      <c r="H170" s="18">
        <f t="shared" si="9"/>
        <v>7.0000000000000007E-2</v>
      </c>
      <c r="I170" s="3">
        <f t="shared" si="10"/>
        <v>43862</v>
      </c>
      <c r="J170" s="16"/>
      <c r="K170" s="46"/>
      <c r="L170" s="51">
        <f t="shared" si="11"/>
        <v>0</v>
      </c>
      <c r="M170" s="45"/>
    </row>
    <row r="171" spans="1:13" ht="15.75">
      <c r="A171" s="40">
        <v>160</v>
      </c>
      <c r="B171" s="16" t="s">
        <v>33</v>
      </c>
      <c r="C171" s="8">
        <v>31042</v>
      </c>
      <c r="D171" s="1" t="s">
        <v>220</v>
      </c>
      <c r="E171" s="41">
        <v>41579</v>
      </c>
      <c r="F171" s="54">
        <v>6.0000000000000005E-2</v>
      </c>
      <c r="G171" s="41">
        <v>43770</v>
      </c>
      <c r="H171" s="18">
        <f t="shared" si="9"/>
        <v>7.0000000000000007E-2</v>
      </c>
      <c r="I171" s="3">
        <f t="shared" si="10"/>
        <v>44136</v>
      </c>
      <c r="J171" s="16"/>
      <c r="K171" s="46"/>
      <c r="L171" s="51">
        <f t="shared" si="11"/>
        <v>0</v>
      </c>
      <c r="M171" s="45"/>
    </row>
    <row r="172" spans="1:13" s="57" customFormat="1" ht="15.75">
      <c r="A172" s="40">
        <v>161</v>
      </c>
      <c r="B172" s="16" t="s">
        <v>177</v>
      </c>
      <c r="C172" s="56">
        <v>30505</v>
      </c>
      <c r="D172" s="1" t="s">
        <v>220</v>
      </c>
      <c r="E172" s="41">
        <v>41609</v>
      </c>
      <c r="F172" s="54">
        <v>0.06</v>
      </c>
      <c r="G172" s="55">
        <v>43800</v>
      </c>
      <c r="H172" s="18">
        <f t="shared" si="9"/>
        <v>6.9999999999999993E-2</v>
      </c>
      <c r="I172" s="3">
        <f t="shared" si="10"/>
        <v>44166</v>
      </c>
      <c r="J172" s="16"/>
      <c r="K172" s="88"/>
    </row>
    <row r="173" spans="1:13" ht="15.75">
      <c r="A173" s="40">
        <v>162</v>
      </c>
      <c r="B173" s="16" t="s">
        <v>178</v>
      </c>
      <c r="C173" s="56">
        <v>30644</v>
      </c>
      <c r="D173" s="1" t="s">
        <v>220</v>
      </c>
      <c r="E173" s="41">
        <v>41821</v>
      </c>
      <c r="F173" s="54">
        <v>0.05</v>
      </c>
      <c r="G173" s="55">
        <v>43647</v>
      </c>
      <c r="H173" s="18">
        <f t="shared" si="9"/>
        <v>6.0000000000000005E-2</v>
      </c>
      <c r="I173" s="3">
        <f t="shared" si="10"/>
        <v>44013</v>
      </c>
      <c r="J173" s="16"/>
      <c r="K173" s="46"/>
    </row>
    <row r="174" spans="1:13" ht="15.75">
      <c r="A174" s="40">
        <v>163</v>
      </c>
      <c r="B174" s="16" t="s">
        <v>179</v>
      </c>
      <c r="C174" s="58">
        <v>29430</v>
      </c>
      <c r="D174" s="1" t="s">
        <v>219</v>
      </c>
      <c r="E174" s="41">
        <v>41699</v>
      </c>
      <c r="F174" s="54">
        <v>0.05</v>
      </c>
      <c r="G174" s="55">
        <v>43525</v>
      </c>
      <c r="H174" s="18">
        <f t="shared" si="9"/>
        <v>6.0000000000000005E-2</v>
      </c>
      <c r="I174" s="3">
        <f t="shared" si="10"/>
        <v>43891</v>
      </c>
      <c r="J174" s="16"/>
      <c r="K174" s="46"/>
    </row>
    <row r="175" spans="1:13" ht="15.75">
      <c r="A175" s="40">
        <v>164</v>
      </c>
      <c r="B175" s="16" t="s">
        <v>180</v>
      </c>
      <c r="C175" s="8">
        <v>29926</v>
      </c>
      <c r="D175" s="1" t="s">
        <v>220</v>
      </c>
      <c r="E175" s="41">
        <v>41548</v>
      </c>
      <c r="F175" s="54">
        <v>0.06</v>
      </c>
      <c r="G175" s="55">
        <v>43739</v>
      </c>
      <c r="H175" s="18">
        <f t="shared" si="9"/>
        <v>6.9999999999999993E-2</v>
      </c>
      <c r="I175" s="3">
        <f t="shared" si="10"/>
        <v>44105</v>
      </c>
      <c r="J175" s="16"/>
      <c r="K175" s="46"/>
    </row>
    <row r="176" spans="1:13" ht="15.75">
      <c r="A176" s="40">
        <v>165</v>
      </c>
      <c r="B176" s="16" t="s">
        <v>181</v>
      </c>
      <c r="C176" s="8">
        <v>31411</v>
      </c>
      <c r="D176" s="1" t="s">
        <v>220</v>
      </c>
      <c r="E176" s="41">
        <v>40909</v>
      </c>
      <c r="F176" s="54">
        <v>7.0000000000000007E-2</v>
      </c>
      <c r="G176" s="55">
        <v>43466</v>
      </c>
      <c r="H176" s="18">
        <f t="shared" si="9"/>
        <v>0.08</v>
      </c>
      <c r="I176" s="3">
        <f t="shared" si="10"/>
        <v>43831</v>
      </c>
      <c r="J176" s="16"/>
      <c r="K176" s="46"/>
    </row>
    <row r="177" spans="1:11" ht="15.75">
      <c r="A177" s="40">
        <v>166</v>
      </c>
      <c r="B177" s="16" t="s">
        <v>182</v>
      </c>
      <c r="C177" s="8">
        <v>31338</v>
      </c>
      <c r="D177" s="1" t="s">
        <v>220</v>
      </c>
      <c r="E177" s="41">
        <v>41821</v>
      </c>
      <c r="F177" s="54">
        <v>0.05</v>
      </c>
      <c r="G177" s="55">
        <v>43647</v>
      </c>
      <c r="H177" s="18">
        <f t="shared" si="9"/>
        <v>6.0000000000000005E-2</v>
      </c>
      <c r="I177" s="3">
        <f t="shared" si="10"/>
        <v>44013</v>
      </c>
      <c r="J177" s="16"/>
      <c r="K177" s="46"/>
    </row>
    <row r="178" spans="1:11" ht="15.75">
      <c r="A178" s="40">
        <v>167</v>
      </c>
      <c r="B178" s="60" t="s">
        <v>184</v>
      </c>
      <c r="C178" s="8">
        <v>31058</v>
      </c>
      <c r="D178" s="1" t="s">
        <v>220</v>
      </c>
      <c r="E178" s="41">
        <v>40179</v>
      </c>
      <c r="F178" s="54">
        <v>0.09</v>
      </c>
      <c r="G178" s="55">
        <v>43466</v>
      </c>
      <c r="H178" s="18">
        <f t="shared" si="9"/>
        <v>9.9999999999999992E-2</v>
      </c>
      <c r="I178" s="3">
        <f t="shared" si="10"/>
        <v>43831</v>
      </c>
      <c r="J178" s="16"/>
      <c r="K178" s="46"/>
    </row>
    <row r="179" spans="1:11" ht="15.75">
      <c r="A179" s="40">
        <v>168</v>
      </c>
      <c r="B179" s="60" t="s">
        <v>185</v>
      </c>
      <c r="C179" s="8">
        <v>32097</v>
      </c>
      <c r="D179" s="44">
        <v>15111</v>
      </c>
      <c r="E179" s="41">
        <v>40575</v>
      </c>
      <c r="F179" s="54">
        <v>0.08</v>
      </c>
      <c r="G179" s="55">
        <v>43497</v>
      </c>
      <c r="H179" s="18">
        <f t="shared" si="9"/>
        <v>0.09</v>
      </c>
      <c r="I179" s="3">
        <f t="shared" si="10"/>
        <v>43862</v>
      </c>
      <c r="J179" s="16"/>
      <c r="K179" s="46"/>
    </row>
    <row r="180" spans="1:11" ht="15.75">
      <c r="A180" s="40">
        <v>169</v>
      </c>
      <c r="B180" s="60" t="s">
        <v>186</v>
      </c>
      <c r="C180" s="8">
        <v>30959</v>
      </c>
      <c r="D180" s="1" t="s">
        <v>220</v>
      </c>
      <c r="E180" s="41">
        <v>40725</v>
      </c>
      <c r="F180" s="54">
        <v>0.08</v>
      </c>
      <c r="G180" s="55">
        <v>43647</v>
      </c>
      <c r="H180" s="18">
        <f t="shared" si="9"/>
        <v>0.09</v>
      </c>
      <c r="I180" s="3">
        <f t="shared" si="10"/>
        <v>44013</v>
      </c>
      <c r="J180" s="16"/>
      <c r="K180" s="46"/>
    </row>
    <row r="181" spans="1:11" ht="15.75">
      <c r="A181" s="40">
        <v>170</v>
      </c>
      <c r="B181" s="60" t="s">
        <v>183</v>
      </c>
      <c r="C181" s="8">
        <v>31687</v>
      </c>
      <c r="D181" s="1" t="s">
        <v>220</v>
      </c>
      <c r="E181" s="41">
        <v>40575</v>
      </c>
      <c r="F181" s="54">
        <v>0.08</v>
      </c>
      <c r="G181" s="55">
        <v>43497</v>
      </c>
      <c r="H181" s="18">
        <f t="shared" si="9"/>
        <v>0.09</v>
      </c>
      <c r="I181" s="3">
        <f t="shared" si="10"/>
        <v>43862</v>
      </c>
      <c r="J181" s="16"/>
      <c r="K181" s="46"/>
    </row>
    <row r="182" spans="1:11" ht="15.75">
      <c r="A182" s="40">
        <v>171</v>
      </c>
      <c r="B182" s="63" t="s">
        <v>187</v>
      </c>
      <c r="C182" s="64">
        <v>30788</v>
      </c>
      <c r="D182" s="1" t="s">
        <v>220</v>
      </c>
      <c r="E182" s="41">
        <v>40878</v>
      </c>
      <c r="F182" s="54">
        <v>0.08</v>
      </c>
      <c r="G182" s="55">
        <v>43800</v>
      </c>
      <c r="H182" s="18">
        <f t="shared" si="9"/>
        <v>0.09</v>
      </c>
      <c r="I182" s="3">
        <f t="shared" si="10"/>
        <v>44166</v>
      </c>
      <c r="J182" s="16"/>
      <c r="K182" s="46"/>
    </row>
    <row r="183" spans="1:11" ht="15.75">
      <c r="A183" s="40">
        <v>172</v>
      </c>
      <c r="B183" s="61" t="s">
        <v>188</v>
      </c>
      <c r="C183" s="8">
        <v>31827</v>
      </c>
      <c r="D183" s="1" t="s">
        <v>220</v>
      </c>
      <c r="E183" s="41">
        <v>40909</v>
      </c>
      <c r="F183" s="54">
        <v>7.0000000000000007E-2</v>
      </c>
      <c r="G183" s="55">
        <v>43466</v>
      </c>
      <c r="H183" s="18">
        <f t="shared" si="9"/>
        <v>0.08</v>
      </c>
      <c r="I183" s="3">
        <f t="shared" si="10"/>
        <v>43831</v>
      </c>
      <c r="J183" s="16"/>
      <c r="K183" s="46"/>
    </row>
    <row r="184" spans="1:11" ht="15.75">
      <c r="A184" s="40">
        <v>173</v>
      </c>
      <c r="B184" s="61" t="s">
        <v>189</v>
      </c>
      <c r="C184" s="8">
        <v>31005</v>
      </c>
      <c r="D184" s="1" t="s">
        <v>220</v>
      </c>
      <c r="E184" s="41">
        <v>40969</v>
      </c>
      <c r="F184" s="54">
        <v>7.0000000000000007E-2</v>
      </c>
      <c r="G184" s="55">
        <v>43525</v>
      </c>
      <c r="H184" s="18">
        <f t="shared" si="9"/>
        <v>0.08</v>
      </c>
      <c r="I184" s="3">
        <f t="shared" si="10"/>
        <v>43891</v>
      </c>
      <c r="J184" s="16"/>
      <c r="K184" s="46"/>
    </row>
    <row r="185" spans="1:11" ht="15.75">
      <c r="A185" s="40">
        <v>174</v>
      </c>
      <c r="B185" s="61" t="s">
        <v>190</v>
      </c>
      <c r="C185" s="8">
        <v>31324</v>
      </c>
      <c r="D185" s="1" t="s">
        <v>220</v>
      </c>
      <c r="E185" s="41">
        <v>41609</v>
      </c>
      <c r="F185" s="54">
        <v>0.06</v>
      </c>
      <c r="G185" s="55">
        <v>43800</v>
      </c>
      <c r="H185" s="18">
        <f t="shared" si="9"/>
        <v>6.9999999999999993E-2</v>
      </c>
      <c r="I185" s="3">
        <f t="shared" si="10"/>
        <v>44166</v>
      </c>
      <c r="J185" s="16"/>
      <c r="K185" s="46"/>
    </row>
    <row r="186" spans="1:11" ht="15.75">
      <c r="A186" s="40">
        <v>175</v>
      </c>
      <c r="B186" s="61" t="s">
        <v>191</v>
      </c>
      <c r="C186" s="8">
        <v>31922</v>
      </c>
      <c r="D186" s="44">
        <v>15111</v>
      </c>
      <c r="E186" s="41">
        <v>41275</v>
      </c>
      <c r="F186" s="54">
        <v>0.06</v>
      </c>
      <c r="G186" s="55">
        <v>43466</v>
      </c>
      <c r="H186" s="18">
        <f t="shared" si="9"/>
        <v>6.9999999999999993E-2</v>
      </c>
      <c r="I186" s="3">
        <f t="shared" si="10"/>
        <v>43831</v>
      </c>
      <c r="J186" s="16"/>
      <c r="K186" s="46"/>
    </row>
    <row r="187" spans="1:11" ht="15.75">
      <c r="A187" s="40">
        <v>176</v>
      </c>
      <c r="B187" s="60" t="s">
        <v>192</v>
      </c>
      <c r="C187" s="8">
        <v>31751</v>
      </c>
      <c r="D187" s="44">
        <v>15111</v>
      </c>
      <c r="E187" s="41">
        <v>41579</v>
      </c>
      <c r="F187" s="54">
        <v>0.06</v>
      </c>
      <c r="G187" s="55">
        <v>43770</v>
      </c>
      <c r="H187" s="18">
        <f t="shared" si="9"/>
        <v>6.9999999999999993E-2</v>
      </c>
      <c r="I187" s="3">
        <f t="shared" si="10"/>
        <v>44136</v>
      </c>
      <c r="J187" s="16"/>
      <c r="K187" s="46"/>
    </row>
    <row r="188" spans="1:11" ht="15.75">
      <c r="A188" s="40">
        <v>177</v>
      </c>
      <c r="B188" s="60" t="s">
        <v>193</v>
      </c>
      <c r="C188" s="8">
        <v>32101</v>
      </c>
      <c r="D188" s="1" t="s">
        <v>220</v>
      </c>
      <c r="E188" s="41">
        <v>41548</v>
      </c>
      <c r="F188" s="54">
        <v>0.06</v>
      </c>
      <c r="G188" s="55">
        <v>43739</v>
      </c>
      <c r="H188" s="18">
        <f t="shared" si="9"/>
        <v>6.9999999999999993E-2</v>
      </c>
      <c r="I188" s="3">
        <f t="shared" si="10"/>
        <v>44105</v>
      </c>
      <c r="J188" s="16"/>
      <c r="K188" s="46"/>
    </row>
    <row r="189" spans="1:11" ht="15.75">
      <c r="A189" s="40">
        <v>178</v>
      </c>
      <c r="B189" s="63" t="s">
        <v>194</v>
      </c>
      <c r="C189" s="64">
        <v>28014</v>
      </c>
      <c r="D189" s="1" t="s">
        <v>220</v>
      </c>
      <c r="E189" s="65">
        <v>40725</v>
      </c>
      <c r="F189" s="66">
        <v>0.08</v>
      </c>
      <c r="G189" s="67">
        <v>43647</v>
      </c>
      <c r="H189" s="18">
        <f t="shared" si="9"/>
        <v>0.09</v>
      </c>
      <c r="I189" s="3">
        <f t="shared" si="10"/>
        <v>44013</v>
      </c>
      <c r="J189" s="68"/>
      <c r="K189" s="46"/>
    </row>
    <row r="190" spans="1:11" ht="15.75">
      <c r="A190" s="40">
        <v>179</v>
      </c>
      <c r="B190" s="61" t="s">
        <v>195</v>
      </c>
      <c r="C190" s="8">
        <v>28733</v>
      </c>
      <c r="D190" s="44">
        <v>15111</v>
      </c>
      <c r="E190" s="41">
        <v>39083</v>
      </c>
      <c r="F190" s="54">
        <v>0.12</v>
      </c>
      <c r="G190" s="55">
        <v>43466</v>
      </c>
      <c r="H190" s="18">
        <f t="shared" ref="H190:H196" si="12">F190+1%</f>
        <v>0.13</v>
      </c>
      <c r="I190" s="3">
        <f t="shared" ref="I190:I196" si="13">DATE(YEAR(G190)+1,MONTH(G190),1)</f>
        <v>43831</v>
      </c>
      <c r="J190" s="16"/>
      <c r="K190" s="46"/>
    </row>
    <row r="191" spans="1:11" s="57" customFormat="1" ht="15.75">
      <c r="A191" s="40">
        <v>180</v>
      </c>
      <c r="B191" s="87" t="s">
        <v>196</v>
      </c>
      <c r="C191" s="8">
        <v>29577</v>
      </c>
      <c r="D191" s="44">
        <v>15111</v>
      </c>
      <c r="E191" s="41">
        <v>40634</v>
      </c>
      <c r="F191" s="54">
        <v>0.08</v>
      </c>
      <c r="G191" s="55">
        <v>43556</v>
      </c>
      <c r="H191" s="18">
        <f t="shared" si="12"/>
        <v>0.09</v>
      </c>
      <c r="I191" s="3">
        <f t="shared" si="13"/>
        <v>43922</v>
      </c>
      <c r="J191" s="16"/>
      <c r="K191" s="88"/>
    </row>
    <row r="192" spans="1:11" s="57" customFormat="1" ht="15.75">
      <c r="A192" s="40">
        <v>181</v>
      </c>
      <c r="B192" s="87" t="s">
        <v>197</v>
      </c>
      <c r="C192" s="8">
        <v>30028</v>
      </c>
      <c r="D192" s="44">
        <v>15111</v>
      </c>
      <c r="E192" s="41">
        <v>39753</v>
      </c>
      <c r="F192" s="54">
        <v>0.11</v>
      </c>
      <c r="G192" s="55">
        <v>43770</v>
      </c>
      <c r="H192" s="18">
        <f t="shared" si="12"/>
        <v>0.12</v>
      </c>
      <c r="I192" s="3">
        <f t="shared" si="13"/>
        <v>44136</v>
      </c>
      <c r="J192" s="16"/>
      <c r="K192" s="88"/>
    </row>
    <row r="193" spans="1:11" s="57" customFormat="1" ht="15.75">
      <c r="A193" s="40">
        <v>182</v>
      </c>
      <c r="B193" s="16" t="s">
        <v>198</v>
      </c>
      <c r="C193" s="8">
        <v>31165</v>
      </c>
      <c r="D193" s="1" t="s">
        <v>220</v>
      </c>
      <c r="E193" s="41">
        <v>41518</v>
      </c>
      <c r="F193" s="54">
        <v>0.06</v>
      </c>
      <c r="G193" s="55">
        <v>43709</v>
      </c>
      <c r="H193" s="18">
        <f t="shared" si="12"/>
        <v>6.9999999999999993E-2</v>
      </c>
      <c r="I193" s="3">
        <f t="shared" si="13"/>
        <v>44075</v>
      </c>
      <c r="J193" s="16"/>
      <c r="K193" s="88"/>
    </row>
    <row r="194" spans="1:11" s="57" customFormat="1" ht="15.75">
      <c r="A194" s="40">
        <v>183</v>
      </c>
      <c r="B194" s="16" t="s">
        <v>199</v>
      </c>
      <c r="C194" s="8">
        <v>30782</v>
      </c>
      <c r="D194" s="44">
        <v>15111</v>
      </c>
      <c r="E194" s="41">
        <v>41334</v>
      </c>
      <c r="F194" s="54">
        <v>0.06</v>
      </c>
      <c r="G194" s="55">
        <v>43525</v>
      </c>
      <c r="H194" s="18">
        <f t="shared" si="12"/>
        <v>6.9999999999999993E-2</v>
      </c>
      <c r="I194" s="3">
        <f t="shared" si="13"/>
        <v>43891</v>
      </c>
      <c r="J194" s="16"/>
      <c r="K194" s="88"/>
    </row>
    <row r="195" spans="1:11" s="57" customFormat="1" ht="15.75">
      <c r="A195" s="40">
        <v>184</v>
      </c>
      <c r="B195" s="16" t="s">
        <v>200</v>
      </c>
      <c r="C195" s="8">
        <v>31419</v>
      </c>
      <c r="D195" s="1" t="s">
        <v>220</v>
      </c>
      <c r="E195" s="41">
        <v>41671</v>
      </c>
      <c r="F195" s="54">
        <v>0.05</v>
      </c>
      <c r="G195" s="55">
        <v>43497</v>
      </c>
      <c r="H195" s="18">
        <f t="shared" si="12"/>
        <v>6.0000000000000005E-2</v>
      </c>
      <c r="I195" s="3">
        <f t="shared" si="13"/>
        <v>43862</v>
      </c>
      <c r="J195" s="16"/>
      <c r="K195" s="88"/>
    </row>
    <row r="196" spans="1:11" s="57" customFormat="1" ht="15.75">
      <c r="A196" s="40">
        <v>185</v>
      </c>
      <c r="B196" s="16" t="s">
        <v>217</v>
      </c>
      <c r="C196" s="8">
        <v>32491</v>
      </c>
      <c r="D196" s="44">
        <v>15111</v>
      </c>
      <c r="E196" s="41">
        <v>41791</v>
      </c>
      <c r="F196" s="54">
        <v>0.05</v>
      </c>
      <c r="G196" s="55">
        <v>43617</v>
      </c>
      <c r="H196" s="18">
        <f t="shared" si="12"/>
        <v>6.0000000000000005E-2</v>
      </c>
      <c r="I196" s="3">
        <f t="shared" si="13"/>
        <v>43983</v>
      </c>
      <c r="J196" s="16"/>
      <c r="K196" s="88"/>
    </row>
    <row r="197" spans="1:11" s="57" customFormat="1" ht="15.75">
      <c r="A197" s="40">
        <v>186</v>
      </c>
      <c r="B197" s="16" t="s">
        <v>207</v>
      </c>
      <c r="C197" s="56">
        <v>29797</v>
      </c>
      <c r="D197" s="1" t="s">
        <v>220</v>
      </c>
      <c r="E197" s="41">
        <v>42036</v>
      </c>
      <c r="F197" s="54"/>
      <c r="G197" s="55"/>
      <c r="H197" s="18">
        <v>0.05</v>
      </c>
      <c r="I197" s="3">
        <v>43862</v>
      </c>
      <c r="J197" s="16"/>
      <c r="K197" s="88"/>
    </row>
    <row r="198" spans="1:11" s="57" customFormat="1" ht="15.75">
      <c r="A198" s="40">
        <v>187</v>
      </c>
      <c r="B198" s="16" t="s">
        <v>208</v>
      </c>
      <c r="C198" s="8">
        <v>30622</v>
      </c>
      <c r="D198" s="1" t="s">
        <v>220</v>
      </c>
      <c r="E198" s="41">
        <v>42064</v>
      </c>
      <c r="F198" s="54"/>
      <c r="G198" s="55"/>
      <c r="H198" s="18">
        <v>0.05</v>
      </c>
      <c r="I198" s="3">
        <v>43891</v>
      </c>
      <c r="J198" s="16"/>
      <c r="K198" s="88"/>
    </row>
    <row r="199" spans="1:11" s="57" customFormat="1" ht="15.75">
      <c r="A199" s="40">
        <v>188</v>
      </c>
      <c r="B199" s="16" t="s">
        <v>209</v>
      </c>
      <c r="C199" s="8">
        <v>30831</v>
      </c>
      <c r="D199" s="1" t="s">
        <v>220</v>
      </c>
      <c r="E199" s="41">
        <v>42186</v>
      </c>
      <c r="F199" s="54"/>
      <c r="G199" s="55"/>
      <c r="H199" s="18">
        <v>0.05</v>
      </c>
      <c r="I199" s="3">
        <v>44013</v>
      </c>
      <c r="J199" s="16"/>
      <c r="K199" s="88"/>
    </row>
    <row r="200" spans="1:11" s="57" customFormat="1" ht="15.75">
      <c r="A200" s="40">
        <v>189</v>
      </c>
      <c r="B200" s="16" t="s">
        <v>210</v>
      </c>
      <c r="C200" s="8">
        <v>30778</v>
      </c>
      <c r="D200" s="1" t="s">
        <v>220</v>
      </c>
      <c r="E200" s="41">
        <v>42248</v>
      </c>
      <c r="F200" s="54"/>
      <c r="G200" s="55"/>
      <c r="H200" s="18">
        <v>0.05</v>
      </c>
      <c r="I200" s="3">
        <v>44075</v>
      </c>
      <c r="J200" s="16"/>
      <c r="K200" s="88"/>
    </row>
    <row r="201" spans="1:11" s="57" customFormat="1" ht="15.75">
      <c r="A201" s="40">
        <v>190</v>
      </c>
      <c r="B201" s="16" t="s">
        <v>211</v>
      </c>
      <c r="C201" s="8">
        <v>32296</v>
      </c>
      <c r="D201" s="1" t="s">
        <v>220</v>
      </c>
      <c r="E201" s="41">
        <v>42095</v>
      </c>
      <c r="F201" s="54"/>
      <c r="G201" s="55"/>
      <c r="H201" s="18">
        <v>0.05</v>
      </c>
      <c r="I201" s="3">
        <v>43922</v>
      </c>
      <c r="J201" s="16"/>
      <c r="K201" s="88"/>
    </row>
    <row r="202" spans="1:11" s="57" customFormat="1" ht="15.75">
      <c r="A202" s="40">
        <v>191</v>
      </c>
      <c r="B202" s="16" t="s">
        <v>204</v>
      </c>
      <c r="C202" s="8">
        <v>32042</v>
      </c>
      <c r="D202" s="1" t="s">
        <v>220</v>
      </c>
      <c r="E202" s="41">
        <v>42125</v>
      </c>
      <c r="F202" s="54"/>
      <c r="G202" s="55"/>
      <c r="H202" s="18">
        <v>0.05</v>
      </c>
      <c r="I202" s="3">
        <v>44044</v>
      </c>
      <c r="J202" s="16"/>
      <c r="K202" s="88"/>
    </row>
    <row r="203" spans="1:11" s="57" customFormat="1" ht="15.75">
      <c r="A203" s="40">
        <v>192</v>
      </c>
      <c r="B203" s="16" t="s">
        <v>212</v>
      </c>
      <c r="C203" s="8">
        <v>30464</v>
      </c>
      <c r="D203" s="44">
        <v>15113</v>
      </c>
      <c r="E203" s="41">
        <v>41913</v>
      </c>
      <c r="F203" s="54"/>
      <c r="G203" s="55"/>
      <c r="H203" s="18">
        <v>0.06</v>
      </c>
      <c r="I203" s="3">
        <v>44105</v>
      </c>
      <c r="J203" s="16"/>
      <c r="K203" s="88"/>
    </row>
    <row r="204" spans="1:11" s="57" customFormat="1" ht="15.75">
      <c r="A204" s="40">
        <v>193</v>
      </c>
      <c r="B204" s="16" t="s">
        <v>213</v>
      </c>
      <c r="C204" s="8">
        <v>29891</v>
      </c>
      <c r="D204" s="44">
        <v>15111</v>
      </c>
      <c r="E204" s="41">
        <v>42186</v>
      </c>
      <c r="F204" s="54"/>
      <c r="G204" s="55"/>
      <c r="H204" s="18">
        <v>0.05</v>
      </c>
      <c r="I204" s="3">
        <v>44013</v>
      </c>
      <c r="J204" s="16"/>
      <c r="K204" s="88"/>
    </row>
    <row r="205" spans="1:11" s="57" customFormat="1" ht="15.75">
      <c r="A205" s="40">
        <v>194</v>
      </c>
      <c r="B205" s="16" t="s">
        <v>214</v>
      </c>
      <c r="C205" s="8">
        <v>32014</v>
      </c>
      <c r="D205" s="1" t="s">
        <v>220</v>
      </c>
      <c r="E205" s="41">
        <v>42278</v>
      </c>
      <c r="F205" s="54"/>
      <c r="G205" s="55"/>
      <c r="H205" s="18">
        <v>0.05</v>
      </c>
      <c r="I205" s="3">
        <v>44105</v>
      </c>
      <c r="J205" s="16"/>
      <c r="K205" s="88"/>
    </row>
    <row r="206" spans="1:11" s="57" customFormat="1" ht="15.75">
      <c r="A206" s="40">
        <v>195</v>
      </c>
      <c r="B206" s="16" t="s">
        <v>215</v>
      </c>
      <c r="C206" s="8">
        <v>29507</v>
      </c>
      <c r="D206" s="1" t="s">
        <v>220</v>
      </c>
      <c r="E206" s="41">
        <v>42217</v>
      </c>
      <c r="F206" s="54"/>
      <c r="G206" s="55"/>
      <c r="H206" s="18">
        <v>0.05</v>
      </c>
      <c r="I206" s="3">
        <v>44044</v>
      </c>
      <c r="J206" s="16"/>
      <c r="K206" s="88"/>
    </row>
    <row r="207" spans="1:11" s="57" customFormat="1" ht="15.75">
      <c r="A207" s="40">
        <v>196</v>
      </c>
      <c r="B207" s="16" t="s">
        <v>216</v>
      </c>
      <c r="C207" s="8">
        <v>31519</v>
      </c>
      <c r="D207" s="1" t="s">
        <v>220</v>
      </c>
      <c r="E207" s="41">
        <v>42217</v>
      </c>
      <c r="F207" s="54"/>
      <c r="G207" s="55"/>
      <c r="H207" s="18">
        <v>0.05</v>
      </c>
      <c r="I207" s="3">
        <v>44044</v>
      </c>
      <c r="J207" s="16"/>
      <c r="K207" s="88"/>
    </row>
    <row r="208" spans="1:11" ht="15.75">
      <c r="A208" s="78"/>
      <c r="B208" s="79"/>
      <c r="C208" s="80"/>
      <c r="D208" s="86"/>
      <c r="E208" s="81"/>
      <c r="F208" s="82"/>
      <c r="G208" s="83"/>
      <c r="H208" s="84"/>
      <c r="I208" s="85"/>
      <c r="J208" s="79"/>
      <c r="K208" s="59"/>
    </row>
    <row r="209" spans="2:2" ht="15.75">
      <c r="B209" s="52" t="str">
        <f>"Danh sách gồm có "&amp;COUNTA(B12:B208)&amp;" người"</f>
        <v>Danh sách gồm có 196 người</v>
      </c>
    </row>
    <row r="210" spans="2:2" ht="15.75">
      <c r="B210" s="52"/>
    </row>
  </sheetData>
  <autoFilter ref="A11:N207"/>
  <sortState ref="A12:Y195">
    <sortCondition ref="D12:D195"/>
    <sortCondition descending="1" ref="H12:H195"/>
  </sortState>
  <mergeCells count="16">
    <mergeCell ref="D7:D10"/>
    <mergeCell ref="A1:C1"/>
    <mergeCell ref="A2:C2"/>
    <mergeCell ref="A4:J4"/>
    <mergeCell ref="A5:J5"/>
    <mergeCell ref="A7:A10"/>
    <mergeCell ref="B7:B10"/>
    <mergeCell ref="C7:C10"/>
    <mergeCell ref="E7:E10"/>
    <mergeCell ref="J7:J10"/>
    <mergeCell ref="F8:F10"/>
    <mergeCell ref="G8:G10"/>
    <mergeCell ref="H8:H10"/>
    <mergeCell ref="I8:I10"/>
    <mergeCell ref="F7:G7"/>
    <mergeCell ref="H7:I7"/>
  </mergeCells>
  <pageMargins left="0.54" right="0.16" top="0.44" bottom="0.41" header="0.36" footer="0.3"/>
  <pageSetup paperSize="9" scale="95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"/>
  <sheetViews>
    <sheetView workbookViewId="0">
      <selection activeCell="A10" sqref="A10:XFD11"/>
    </sheetView>
  </sheetViews>
  <sheetFormatPr defaultRowHeight="15"/>
  <cols>
    <col min="1" max="1" width="22.28515625" customWidth="1"/>
    <col min="4" max="4" width="13.42578125" customWidth="1"/>
    <col min="5" max="5" width="13" customWidth="1"/>
    <col min="6" max="6" width="15" customWidth="1"/>
    <col min="7" max="7" width="13.85546875" customWidth="1"/>
    <col min="9" max="9" width="10.7109375" customWidth="1"/>
    <col min="10" max="10" width="16.5703125" customWidth="1"/>
  </cols>
  <sheetData>
    <row r="1" spans="1:10" s="23" customFormat="1">
      <c r="A1" s="2" t="s">
        <v>25</v>
      </c>
      <c r="B1" s="7">
        <v>23410</v>
      </c>
      <c r="C1" s="7">
        <v>33878</v>
      </c>
      <c r="D1" s="27"/>
      <c r="E1" s="27"/>
      <c r="F1" s="28">
        <f>DATEDIF(D1,E1,"m")+1</f>
        <v>1</v>
      </c>
      <c r="G1" s="27">
        <f>DATE(YEAR(C1),MONTH(C1)+F1+F2,DAY(C1))</f>
        <v>33909</v>
      </c>
      <c r="H1" s="27">
        <v>40664</v>
      </c>
      <c r="I1" s="29">
        <v>0</v>
      </c>
      <c r="J1" s="30"/>
    </row>
    <row r="2" spans="1:10" s="23" customFormat="1">
      <c r="A2" s="30"/>
      <c r="B2" s="31"/>
      <c r="C2" s="33"/>
      <c r="D2" s="27"/>
      <c r="E2" s="27"/>
      <c r="F2" s="28">
        <f>IF(D2="",0,DATEDIF(D2,E2,"m")+1)</f>
        <v>0</v>
      </c>
      <c r="G2" s="29"/>
      <c r="H2" s="27">
        <f>IF(MONTH(G1)&lt;5,DATE(YEAR(H1)+1,MONTH(G1),DAY(G1)),DATE(YEAR(H1),MONTH(G1),DAY(G1)))</f>
        <v>40848</v>
      </c>
      <c r="I2" s="29">
        <v>0</v>
      </c>
      <c r="J2" s="30"/>
    </row>
    <row r="3" spans="1:10" s="23" customFormat="1">
      <c r="A3" s="30"/>
      <c r="B3" s="31"/>
      <c r="C3" s="33"/>
      <c r="D3" s="27"/>
      <c r="E3" s="27"/>
      <c r="F3" s="32"/>
      <c r="G3" s="32"/>
      <c r="H3" s="27">
        <f t="shared" ref="H3:H8" si="0">DATE(YEAR(H2)+1,MONTH(H2),DAY(H2))</f>
        <v>41214</v>
      </c>
      <c r="I3" s="29">
        <v>0</v>
      </c>
      <c r="J3" s="30"/>
    </row>
    <row r="4" spans="1:10" s="23" customFormat="1">
      <c r="A4" s="30"/>
      <c r="B4" s="31"/>
      <c r="C4" s="33"/>
      <c r="D4" s="27"/>
      <c r="E4" s="27"/>
      <c r="F4" s="32"/>
      <c r="G4" s="32"/>
      <c r="H4" s="27">
        <f t="shared" si="0"/>
        <v>41579</v>
      </c>
      <c r="I4" s="29">
        <v>0</v>
      </c>
      <c r="J4" s="30"/>
    </row>
    <row r="5" spans="1:10" s="23" customFormat="1">
      <c r="A5" s="30"/>
      <c r="B5" s="31"/>
      <c r="C5" s="33"/>
      <c r="D5" s="27"/>
      <c r="E5" s="27"/>
      <c r="F5" s="32"/>
      <c r="G5" s="32"/>
      <c r="H5" s="27">
        <f t="shared" si="0"/>
        <v>41944</v>
      </c>
      <c r="I5" s="29">
        <v>0</v>
      </c>
      <c r="J5" s="30"/>
    </row>
    <row r="6" spans="1:10" s="23" customFormat="1">
      <c r="A6" s="30"/>
      <c r="B6" s="31"/>
      <c r="C6" s="33"/>
      <c r="D6" s="27"/>
      <c r="E6" s="27"/>
      <c r="F6" s="32"/>
      <c r="G6" s="32"/>
      <c r="H6" s="27">
        <f t="shared" si="0"/>
        <v>42309</v>
      </c>
      <c r="I6" s="29">
        <v>0</v>
      </c>
      <c r="J6" s="30"/>
    </row>
    <row r="7" spans="1:10" s="23" customFormat="1">
      <c r="A7" s="30"/>
      <c r="B7" s="31"/>
      <c r="C7" s="33"/>
      <c r="D7" s="27"/>
      <c r="E7" s="27"/>
      <c r="F7" s="32"/>
      <c r="G7" s="32"/>
      <c r="H7" s="27">
        <f t="shared" si="0"/>
        <v>42675</v>
      </c>
      <c r="I7" s="29">
        <v>0</v>
      </c>
      <c r="J7" s="30"/>
    </row>
    <row r="8" spans="1:10" s="23" customFormat="1">
      <c r="A8" s="30"/>
      <c r="B8" s="31"/>
      <c r="C8" s="33"/>
      <c r="D8" s="27"/>
      <c r="E8" s="27"/>
      <c r="F8" s="32"/>
      <c r="G8" s="32"/>
      <c r="H8" s="27">
        <f t="shared" si="0"/>
        <v>43040</v>
      </c>
      <c r="I8" s="29">
        <v>0</v>
      </c>
      <c r="J8" s="30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PCTN</vt:lpstr>
      <vt:lpstr>Tam dung</vt:lpstr>
      <vt:lpstr>PCTN!Print_Titles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HUNH</dc:creator>
  <cp:lastModifiedBy>Admin</cp:lastModifiedBy>
  <cp:lastPrinted>2020-12-02T03:32:08Z</cp:lastPrinted>
  <dcterms:created xsi:type="dcterms:W3CDTF">2017-12-13T03:11:15Z</dcterms:created>
  <dcterms:modified xsi:type="dcterms:W3CDTF">2021-01-13T06:53:57Z</dcterms:modified>
</cp:coreProperties>
</file>